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-120" yWindow="-120" windowWidth="28920" windowHeight="15840" tabRatio="855" activeTab="1"/>
  </bookViews>
  <sheets>
    <sheet name="Перечень необх.документов" sheetId="41" r:id="rId1"/>
    <sheet name="1.4" sheetId="27" r:id="rId2"/>
    <sheet name="1.5" sheetId="32" r:id="rId3"/>
    <sheet name="Лизинг" sheetId="84" r:id="rId4"/>
    <sheet name="Лист1" sheetId="85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m">#REF!</definedName>
    <definedName name="\n">#REF!</definedName>
    <definedName name="\o">#REF!</definedName>
    <definedName name="_M8">#N/A</definedName>
    <definedName name="_M9">#N/A</definedName>
    <definedName name="_Num2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÷ĺňâĺđňűé">#REF!</definedName>
    <definedName name="AES">#REF!</definedName>
    <definedName name="àî">#N/A</definedName>
    <definedName name="ALL_ORG">#REF!</definedName>
    <definedName name="âňîđîé">#REF!</definedName>
    <definedName name="anscount" hidden="1">1</definedName>
    <definedName name="AOE">#REF!</definedName>
    <definedName name="APR">#REF!</definedName>
    <definedName name="AUG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d">#N/A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om">#N/A</definedName>
    <definedName name="CompOt" localSheetId="2">'1.5'!CompOt</definedName>
    <definedName name="CompOt">'1.5'!CompOt</definedName>
    <definedName name="CompOt2">#N/A</definedName>
    <definedName name="CompRas" localSheetId="2">'1.5'!CompRas</definedName>
    <definedName name="CompRas">'1.5'!CompRas</definedName>
    <definedName name="Contents">#REF!</definedName>
    <definedName name="COPY_DIAP">#REF!</definedName>
    <definedName name="ct">#N/A</definedName>
    <definedName name="ď">#N/A</definedName>
    <definedName name="DATA">#REF!</definedName>
    <definedName name="DATE">#REF!</definedName>
    <definedName name="ďď">#N/A</definedName>
    <definedName name="đđ">#N/A</definedName>
    <definedName name="đđđ">#N/A</definedName>
    <definedName name="DEC">#REF!</definedName>
    <definedName name="ďĺđâűé">#REF!</definedName>
    <definedName name="DOC">#REF!</definedName>
    <definedName name="Down_range">#REF!</definedName>
    <definedName name="dsragh">#N/A</definedName>
    <definedName name="ęĺ">#N/A</definedName>
    <definedName name="ESO_ET">#REF!</definedName>
    <definedName name="ESO_PROT">#N/A</definedName>
    <definedName name="ESOcom">#REF!</definedName>
    <definedName name="ew">#N/A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EB">#REF!</definedName>
    <definedName name="fff">#REF!</definedName>
    <definedName name="fg">#N/A</definedName>
    <definedName name="FUEL">#REF!</definedName>
    <definedName name="FUEL_ET">#REF!</definedName>
    <definedName name="FUELLIST">#REF!</definedName>
    <definedName name="GES">#REF!</definedName>
    <definedName name="GES_DATA">#REF!</definedName>
    <definedName name="GES_LIST">#REF!</definedName>
    <definedName name="GES3_DATA">#REF!</definedName>
    <definedName name="gfg">#N/A</definedName>
    <definedName name="gh">#N/A</definedName>
    <definedName name="GRES">#REF!</definedName>
    <definedName name="GRES_DATA">#REF!</definedName>
    <definedName name="GRES_LIST">#REF!</definedName>
    <definedName name="gtty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hh">#N/A</definedName>
    <definedName name="hhy">#N/A</definedName>
    <definedName name="îî">#N/A</definedName>
    <definedName name="INN">#REF!</definedName>
    <definedName name="j">#N/A</definedName>
    <definedName name="JAN">#REF!</definedName>
    <definedName name="JUL">#REF!</definedName>
    <definedName name="JUN">#REF!</definedName>
    <definedName name="k">#N/A</definedName>
    <definedName name="KOTLODERJ_LIST">[1]Справочники!$E$8:$E$9</definedName>
    <definedName name="logical">[2]TEHSHEET!$K$2:$K$3</definedName>
    <definedName name="MAR">#REF!</definedName>
    <definedName name="MAY">#REF!</definedName>
    <definedName name="MO">#REF!</definedName>
    <definedName name="MONTH">#REF!</definedName>
    <definedName name="ňđĺňčé">#REF!</definedName>
    <definedName name="nfyz">#N/A</definedName>
    <definedName name="NOM">#REF!</definedName>
    <definedName name="NOV">#REF!</definedName>
    <definedName name="NSRF">#REF!</definedName>
    <definedName name="Num">#REF!</definedName>
    <definedName name="o">#N/A</definedName>
    <definedName name="OCT">#REF!</definedName>
    <definedName name="OKTMO">#REF!</definedName>
    <definedName name="öó">#N/A</definedName>
    <definedName name="ORE">#REF!</definedName>
    <definedName name="org_3_186">#REF!</definedName>
    <definedName name="org_4_186">#REF!</definedName>
    <definedName name="Org_list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22" hidden="1">#REF!,#REF!,#REF!,#REF!,#REF!,#REF!</definedName>
    <definedName name="P1_SCOPE_CORR" hidden="1">#REF!,#REF!,#REF!,#REF!,#REF!,#REF!,#REF!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ROT1" hidden="1">'[3]Баланс энергии'!#REF!,'[3]Баланс энергии'!#REF!,'[3]Баланс энергии'!#REF!,'[3]Баланс энергии'!#REF!,'[3]Баланс энергии'!#REF!</definedName>
    <definedName name="P1_SCOPE_PROT13" hidden="1">#REF!,#REF!,#REF!,#REF!,#REF!,#REF!,#REF!,#REF!</definedName>
    <definedName name="P1_SCOPE_PROT14" hidden="1">#REF!,#REF!,#REF!,#REF!,#REF!,#REF!,#REF!,#REF!</definedName>
    <definedName name="P1_SCOPE_PROT16" hidden="1">'[3]Транспортный налог'!$A$9:$C$16,'[3]Транспортный налог'!#REF!,'[3]Транспортный налог'!$E$9:$E$16,'[3]Транспортный налог'!#REF!,'[3]Транспортный налог'!#REF!,'[3]Транспортный налог'!#REF!</definedName>
    <definedName name="P1_SCOPE_PROT2" hidden="1">'[3]Баланс мощности'!#REF!,'[3]Баланс мощности'!#REF!,'[3]Баланс мощности'!#REF!,'[3]Баланс мощности'!#REF!,'[3]Баланс мощности'!#REF!</definedName>
    <definedName name="P1_SCOPE_PROT22" hidden="1">#REF!,#REF!,#REF!,#REF!,#REF!,#REF!,#REF!</definedName>
    <definedName name="P1_SCOPE_PROT27" hidden="1">'[3] КВЛ 2012-2014 '!#REF!,'[3] КВЛ 2012-2014 '!$B$51:$B$54,'[3] КВЛ 2012-2014 '!$A$46:$B$49,'[3] КВЛ 2012-2014 '!#REF!,'[3] КВЛ 2012-2014 '!$A$8:$B$12,'[3] КВЛ 2012-2014 '!$A$15:$B$19</definedName>
    <definedName name="P1_SCOPE_PROT34" hidden="1">#REF!,#REF!,#REF!,#REF!,#REF!,#REF!</definedName>
    <definedName name="P1_SCOPE_PROT5" hidden="1">'[3]Амортизация по уровням напр-я'!$I$19:$I$22,'[3]Амортизация по уровням напр-я'!$I$14:$I$17,'[3]Амортизация по уровням напр-я'!$D$14:$F$17</definedName>
    <definedName name="P1_SCOPE_PROT8" hidden="1">#REF!,#REF!,#REF!,#REF!</definedName>
    <definedName name="P1_SCOPE_SAVE2" hidden="1">#REF!,#REF!,#REF!,#REF!,#REF!,#REF!,#REF!</definedName>
    <definedName name="P1_SCOPE_SV_LD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0_SCOPE_FULL_LOAD" hidden="1">#REF!,#REF!,#REF!,#REF!,#REF!,#REF!</definedName>
    <definedName name="P11_SCOPE_FULL_LOAD" hidden="1">#REF!,#REF!,#REF!,#REF!,#REF!</definedName>
    <definedName name="P12_SCOPE_FULL_LOAD" hidden="1">#REF!,#REF!,#REF!,#REF!,#REF!,#REF!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4_SCOPE_FULL_LOAD" hidden="1">#REF!,#REF!,#REF!,#REF!,#REF!,#REF!</definedName>
    <definedName name="P15_SCOPE_FULL_LOAD" hidden="1">#REF!,#REF!,#REF!,#REF!,#REF!,P1_SCOPE_FULL_LOAD</definedName>
    <definedName name="P16_SCOPE_FULL_LOAD" hidden="1">#N/A</definedName>
    <definedName name="P17_SCOPE_FULL_LOAD" hidden="1">#N/A</definedName>
    <definedName name="P19_T1_Protect" hidden="1">P5_T1_Protect,P6_T1_Protect,P7_T1_Protect,P8_T1_Protect,P9_T1_Protect,P10_T1_Protect,P11_T1_Protect,P12_T1_Protect,P13_T1_Protect,P14_T1_Protect</definedName>
    <definedName name="p2_">#REF!</definedName>
    <definedName name="P2_SC22" hidden="1">#REF!,#REF!,#REF!,#REF!,#REF!,#REF!,#REF!</definedName>
    <definedName name="P2_SCOPE_CORR" hidden="1">#REF!,#REF!,#REF!,#REF!,#REF!,#REF!,#REF!,#REF!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ROT1" hidden="1">'[3]Баланс энергии'!#REF!,'[3]Баланс энергии'!#REF!,'[3]Баланс энергии'!$E$11,'[3]Баланс энергии'!$G$11:$G$12,'[3]Баланс энергии'!$D$14:$G$17</definedName>
    <definedName name="P2_SCOPE_PROT13" hidden="1">#REF!,#REF!,#REF!,#REF!,#REF!,#REF!,#REF!,#REF!</definedName>
    <definedName name="P2_SCOPE_PROT14" hidden="1">#REF!,#REF!,#REF!,#REF!,#REF!,#REF!,#REF!,#REF!</definedName>
    <definedName name="P2_SCOPE_PROT2" hidden="1">'[3]Баланс мощности'!#REF!,'[3]Баланс мощности'!#REF!,'[3]Баланс мощности'!#REF!,'[3]Баланс мощности'!#REF!,'[3]Баланс мощности'!#REF!</definedName>
    <definedName name="P2_SCOPE_PROT22" hidden="1">#REF!,#REF!,#REF!,#REF!,#REF!,#REF!</definedName>
    <definedName name="P2_SCOPE_PROT27" hidden="1">'[3] КВЛ 2012-2014 '!#REF!,'[3] КВЛ 2012-2014 '!$A$22:$B$25,'[3] КВЛ 2012-2014 '!$A$28:$B$31,'[3] КВЛ 2012-2014 '!$A$34:$B$37,'[3] КВЛ 2012-2014 '!$A$40:$B$43,'[3] КВЛ 2012-2014 '!#REF!</definedName>
    <definedName name="P2_SCOPE_PROT5" hidden="1">'[3]Амортизация по уровням напр-я'!$D$9:$F$12,'[3]Амортизация по уровням напр-я'!$I$9:$I$12,'[3]Амортизация по уровням напр-я'!$D$19:$F$22</definedName>
    <definedName name="P2_SCOPE_PROT8" hidden="1">#REF!,#REF!,#REF!,#REF!</definedName>
    <definedName name="P2_SCOPE_SAVE2" hidden="1">#REF!,#REF!,#REF!,#REF!,#REF!,#REF!</definedName>
    <definedName name="p3_">#REF!</definedName>
    <definedName name="P3_SC22" hidden="1">#REF!,#REF!,#REF!,#REF!,#REF!,#REF!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ROT1" hidden="1">'[3]Баланс энергии'!$D$19:$G$20,'[3]Баланс энергии'!$D$22:$G$24,'[3]Баланс энергии'!#REF!,'[3]Баланс энергии'!#REF!,'[3]Баланс энергии'!#REF!</definedName>
    <definedName name="P3_SCOPE_PROT14" hidden="1">#REF!,#REF!,#REF!,#REF!,#REF!,#REF!,#REF!,#REF!,#REF!</definedName>
    <definedName name="P3_SCOPE_PROT2" hidden="1">'[3]Баланс мощности'!#REF!,'[3]Баланс мощности'!#REF!,'[3]Баланс мощности'!#REF!,'[3]Баланс мощности'!#REF!,'[3]Баланс мощности'!#REF!</definedName>
    <definedName name="P3_SCOPE_PROT8" hidden="1">#REF!,#REF!,#REF!,#REF!,#REF!</definedName>
    <definedName name="p4_">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ROT1" hidden="1">'[3]Баланс энергии'!#REF!,'[3]Баланс энергии'!#REF!,'[3]Баланс энергии'!#REF!,'[3]Баланс энергии'!#REF!,'[3]Баланс энергии'!#REF!</definedName>
    <definedName name="P4_SCOPE_PROT14" hidden="1">#REF!,#REF!,#REF!,#REF!,#REF!,#REF!,#REF!,#REF!,#REF!</definedName>
    <definedName name="P4_SCOPE_PROT2" hidden="1">'[3]Баланс мощности'!#REF!,'[3]Баланс мощности'!#REF!,'[3]Баланс мощности'!#REF!,'[3]Баланс мощности'!#REF!,'[3]Баланс мощности'!#REF!</definedName>
    <definedName name="P4_SCOPE_PROT8" hidden="1">#REF!,#REF!,#REF!,#REF!,#REF!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ROT1" hidden="1">'[3]Баланс энергии'!#REF!,'[3]Баланс энергии'!#REF!,'[3]Баланс энергии'!#REF!,'[3]Баланс энергии'!#REF!,'[3]Баланс энергии'!#REF!</definedName>
    <definedName name="P5_SCOPE_PROT2" hidden="1">'[3]Баланс мощности'!#REF!,'[3]Баланс мощности'!#REF!,'[3]Баланс мощности'!#REF!,'[3]Баланс мощности'!#REF!,'[3]Баланс мощности'!#REF!</definedName>
    <definedName name="P5_SCOPE_PROT8" hidden="1">#REF!,#REF!,#REF!,#REF!,#REF!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ROT1" hidden="1">'[3]Баланс энергии'!#REF!,'[3]Баланс энергии'!#REF!,'[3]Баланс энергии'!$A$39:$B$41,'[3]Баланс энергии'!#REF!,P1_SCOPE_PROT1,P2_SCOPE_PROT1</definedName>
    <definedName name="P6_SCOPE_PROT8" hidden="1">#REF!,#REF!,#REF!,#REF!</definedName>
    <definedName name="P6_T2.1?Protection">P1_T2.1?Protection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8_SCOPE_FULL_LOAD" hidden="1">#REF!,#REF!,#REF!,#REF!,#REF!,#REF!</definedName>
    <definedName name="P8_SCOPE_NOTIND" hidden="1">#REF!,#REF!,#REF!,#REF!,#REF!,#REF!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ER_ET">#REF!</definedName>
    <definedName name="period_list">[2]TEHSHEET!$N$2:$N$6</definedName>
    <definedName name="pIns_List21_1">#REF!</definedName>
    <definedName name="pIns_List21_2">#REF!</definedName>
    <definedName name="polta">#REF!</definedName>
    <definedName name="PR_OPT">#REF!</definedName>
    <definedName name="PR_ROZN">#REF!</definedName>
    <definedName name="PROT">#REF!,#REF!,#REF!,#REF!,#REF!,#REF!</definedName>
    <definedName name="PROT_22">P3_PROT_22,P4_PROT_22,P5_PROT_22</definedName>
    <definedName name="rab_1_230">#REF!</definedName>
    <definedName name="REG_ET">#REF!</definedName>
    <definedName name="REG_PROT">#REF!,#REF!,#REF!,#REF!,#REF!,#REF!,#REF!</definedName>
    <definedName name="REGcom">#REF!</definedName>
    <definedName name="REGION">[2]TEHSHEET!$A$1:$A$84</definedName>
    <definedName name="region_name">[1]Титульный!$F$8</definedName>
    <definedName name="regions">#REF!</definedName>
    <definedName name="REGUL">#REF!</definedName>
    <definedName name="rr">#N/A</definedName>
    <definedName name="ŕŕ">#N/A</definedName>
    <definedName name="RRE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#REF!,#REF!,#REF!,#REF!,[0]!P1_SBT_PROT</definedName>
    <definedName name="SBTcom">#REF!</definedName>
    <definedName name="sch">#REF!</definedName>
    <definedName name="SCOPE">#REF!</definedName>
    <definedName name="SCOPE_1">#REF!</definedName>
    <definedName name="SCOPE_16_LD">#REF!</definedName>
    <definedName name="SCOPE_16_PRT">P1_SCOPE_16_PRT,P2_SCOPE_16_PRT</definedName>
    <definedName name="SCOPE_17.1_LD">#REF!</definedName>
    <definedName name="SCOPE_17_LD">#REF!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5_LD">#REF!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5_LD">#REF!</definedName>
    <definedName name="SCOPE_CORR">#REF!,#REF!,#REF!,#REF!,#REF!,[0]!P1_SCOPE_CORR,[0]!P2_SCOPE_CORR</definedName>
    <definedName name="SCOPE_CPR">#REF!</definedName>
    <definedName name="SCOPE_DIP1_1">'[3]Баланс энергии'!#REF!</definedName>
    <definedName name="SCOPE_DIP1_2">'[3]Баланс энергии'!#REF!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2_LD1">#REF!</definedName>
    <definedName name="SCOPE_F2_LD2">#REF!</definedName>
    <definedName name="SCOPE_FLOAD">#REF!,[0]!P1_SCOPE_FLOAD</definedName>
    <definedName name="SCOPE_FORM46_EE1">#REF!</definedName>
    <definedName name="SCOPE_FRML">#REF!,#REF!,P1_SCOPE_FRML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MNTH">[3]TEHSHEET!$E$7:$E$18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OT1">P3_SCOPE_PROT1,P4_SCOPE_PROT1,P5_SCOPE_PROT1,P6_SCOPE_PROT1</definedName>
    <definedName name="SCOPE_PROT10">#REF!,#REF!,#REF!,#REF!,#REF!,#REF!</definedName>
    <definedName name="SCOPE_PROT11">#REF!,#REF!,#REF!,#REF!</definedName>
    <definedName name="SCOPE_PROT12">#REF!,#REF!,#REF!</definedName>
    <definedName name="SCOPE_PROT13">#REF!,#REF!,P1_SCOPE_PROT13,P2_SCOPE_PROT13</definedName>
    <definedName name="SCOPE_PROT14">#REF!,#REF!,#REF!,P1_SCOPE_PROT14,P2_SCOPE_PROT14,P3_SCOPE_PROT14,P4_SCOPE_PROT14</definedName>
    <definedName name="SCOPE_PROT15">'[3]Плата за землю'!$B$7:$E$7,'[3]Плата за землю'!$A$10:$E$13</definedName>
    <definedName name="SCOPE_PROT16">'[3]Транспортный налог'!#REF!,'[3]Транспортный налог'!#REF!,'[3]Транспортный налог'!$E$19,P1_SCOPE_PROT16</definedName>
    <definedName name="SCOPE_PROT18">#REF!,#REF!,#REF!</definedName>
    <definedName name="SCOPE_PROT19">'[3]Аренда имущества'!$A$23:$E$27,'[3]Аренда имущества'!$A$8:$E$13,'[3]Аренда имущества'!$A$30:$E$33</definedName>
    <definedName name="SCOPE_PROT2">P1_SCOPE_PROT2,P2_SCOPE_PROT2,P3_SCOPE_PROT2,P4_SCOPE_PROT2,P5_SCOPE_PROT2</definedName>
    <definedName name="SCOPE_PROT20">#REF!,#REF!,#REF!,#REF!</definedName>
    <definedName name="SCOPE_PROT21">#REF!,#REF!,#REF!,#REF!,#REF!,#REF!,#REF!,#REF!</definedName>
    <definedName name="SCOPE_PROT22">#REF!,#REF!,#REF!,#REF!,P1_SCOPE_PROT22,P2_SCOPE_PROT22</definedName>
    <definedName name="SCOPE_PROT23">'[3]Прочие НР'!$C$7:$C$11,'[3]Прочие НР'!#REF!,'[3]Прочие НР'!$D$13,'[3]Прочие НР'!$B$13,'[3]Прочие НР'!$A$7:$A$11</definedName>
    <definedName name="SCOPE_PROT24">#REF!,#REF!,#REF!,#REF!,#REF!</definedName>
    <definedName name="SCOPE_PROT25">'[3]Налог на имущество'!$E$7:$E$9,'[3]Налог на имущество'!#REF!,'[3]Налог на имущество'!$D$11,'[3]Налог на имущество'!$B$12:$E$16,'[3]Налог на имущество'!#REF!</definedName>
    <definedName name="SCOPE_PROT26">'[3]Выпадающий доход'!#REF!,'[3]Выпадающий доход'!#REF!,'[3]Выпадающий доход'!#REF!,'[3]Выпадающий доход'!$A$7:$A$9,'[3]Выпадающий доход'!$E$7:$E$9</definedName>
    <definedName name="SCOPE_PROT27">'[3] КВЛ 2012-2014 '!#REF!,'[3] КВЛ 2012-2014 '!#REF!,'[3] КВЛ 2012-2014 '!#REF!,'[3] КВЛ 2012-2014 '!$A$2:$G$2,'[3] КВЛ 2012-2014 '!#REF!,P1_SCOPE_PROT27,P2_SCOPE_PROT27</definedName>
    <definedName name="SCOPE_PROT28">#REF!</definedName>
    <definedName name="SCOPE_PROT29">#REF!,#REF!,#REF!,#REF!</definedName>
    <definedName name="SCOPE_PROT3">#REF!,#REF!,#REF!</definedName>
    <definedName name="SCOPE_PROT30">#REF!</definedName>
    <definedName name="SCOPE_PROT31">#REF!</definedName>
    <definedName name="SCOPE_PROT32">#REF!,#REF!,#REF!</definedName>
    <definedName name="SCOPE_PROT33">#REF!,#REF!,#REF!,#REF!</definedName>
    <definedName name="SCOPE_PROT34">#REF!,P1_SCOPE_PROT34</definedName>
    <definedName name="SCOPE_PROT35">#REF!,#REF!,#REF!</definedName>
    <definedName name="SCOPE_PROT36">#REF!,#REF!</definedName>
    <definedName name="SCOPE_PROT37">#REF!,#REF!,#REF!</definedName>
    <definedName name="SCOPE_PROT38">#REF!,#REF!,#REF!</definedName>
    <definedName name="SCOPE_PROT4">#REF!</definedName>
    <definedName name="SCOPE_PROT5">P1_SCOPE_PROT5,P2_SCOPE_PROT5</definedName>
    <definedName name="SCOPE_PROT6">'[3]Свод по амортизации'!$E$8:$E$10,'[3]Свод по амортизации'!$C$14:$E$14,'[3]Свод по амортизации'!#REF!</definedName>
    <definedName name="SCOPE_PROT7">#REF!,#REF!,#REF!,#REF!,#REF!</definedName>
    <definedName name="SCOPE_PROT8">#REF!,P1_SCOPE_PROT8,P2_SCOPE_PROT8,P3_SCOPE_PROT8,P4_SCOPE_PROT8,P5_SCOPE_PROT8,P6_SCOPE_PROT8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S">#REF!,#REF!,#REF!,#REF!,#REF!,#REF!</definedName>
    <definedName name="SCOPE_SS2">#REF!</definedName>
    <definedName name="SCOPE_SV_LD2">#REF!</definedName>
    <definedName name="SCOPE_SV_PRT">P1_SCOPE_SV_PRT,P2_SCOPE_SV_PRT,P3_SCOPE_SV_PRT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EP">#REF!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oprMat_List21_1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T0?axis?ПРД?РЕГ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1?axis?ПРД?РЕГ">#REF!</definedName>
    <definedName name="T1?item_ext?РОСТ">#REF!</definedName>
    <definedName name="T1?L1">#REF!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Name">#REF!</definedName>
    <definedName name="T1?Table">#REF!</definedName>
    <definedName name="T1?Title">#REF!</definedName>
    <definedName name="T1?unit?МВТ">#REF!</definedName>
    <definedName name="T1?unit?ПРЦ">#REF!</definedName>
    <definedName name="T1_">#REF!</definedName>
    <definedName name="T1_Protect">P15_T1_Protect,P16_T1_Protect,P17_T1_Protect,P18_T1_Protect,P19_T1_Protect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#REF!</definedName>
    <definedName name="T17?L8">#REF!</definedName>
    <definedName name="T17?Name">#REF!</definedName>
    <definedName name="T17?Table">#REF!</definedName>
    <definedName name="T17?Title">#REF!</definedName>
    <definedName name="T17?unit?ТРУБ">#REF!</definedName>
    <definedName name="T17?unit?ЧДН">#REF!</definedName>
    <definedName name="T17?unit?ЧЕЛ">#REF!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[0]!P6_T2.1?Protection</definedName>
    <definedName name="T2.1_Protect">P4_T2.1_Protect,P5_T2.1_Protect,P6_T2.1_Protect,P7_T2.1_Protect</definedName>
    <definedName name="T2?axis?ПРД?РЕГ">#REF!</definedName>
    <definedName name="T2?Data">#REF!</definedName>
    <definedName name="T2?item_ext?РОСТ">#REF!</definedName>
    <definedName name="T2?L1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21.2.1?Data">P1_T21.2.1?Data,P2_T21.2.1?Data</definedName>
    <definedName name="T21.2.2?Data">P1_T21.2.2?Data,P2_T21.2.2?Data</definedName>
    <definedName name="T21.3?Columns">#REF!</definedName>
    <definedName name="T21.3?ItemComments">#REF!</definedName>
    <definedName name="T21.3?Items">#REF!</definedName>
    <definedName name="T21.3?Scope">#REF!</definedName>
    <definedName name="T21.4?Data">P1_T21.4?Data,P2_T21.4?Data</definedName>
    <definedName name="T21?axis?R?ДОГОВОР">#REF!</definedName>
    <definedName name="T21?axis?R?ДОГОВОР?">#REF!</definedName>
    <definedName name="T21?axis?ПРД?РЕГ">#REF!</definedName>
    <definedName name="T21?item_ext?РОСТ">#REF!</definedName>
    <definedName name="T21?L1">#REF!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7?axis?ПРД?РЕГ">#REF!</definedName>
    <definedName name="T27?Data">#REF!</definedName>
    <definedName name="T27?item_ext?РОСТ">#REF!</definedName>
    <definedName name="T27?L1">#REF!</definedName>
    <definedName name="T27?L2">#REF!</definedName>
    <definedName name="T27?L3">#REF!</definedName>
    <definedName name="T27?L4">#REF!</definedName>
    <definedName name="T27?L5">#REF!</definedName>
    <definedName name="T27?L6">#REF!</definedName>
    <definedName name="T27?Name">#REF!</definedName>
    <definedName name="T27?Table">#REF!</definedName>
    <definedName name="T27?Title">#REF!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3?axis?ПРД?РЕГ">#REF!</definedName>
    <definedName name="T3?Data">#REF!</definedName>
    <definedName name="T3?item_ext?РОСТ">#REF!</definedName>
    <definedName name="T3?L1">#REF!</definedName>
    <definedName name="T3?L1.1">#REF!</definedName>
    <definedName name="T3?L1.4.1">#REF!</definedName>
    <definedName name="T3?L1.5.1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ПРД?РЕГ">#REF!</definedName>
    <definedName name="T4?item_ext?РОСТ">#REF!</definedName>
    <definedName name="T4?L1">#REF!</definedName>
    <definedName name="T4?L1.1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le">#REF!</definedName>
    <definedName name="TEMP">#REF!,#REF!</definedName>
    <definedName name="TES">#REF!</definedName>
    <definedName name="TES_DATA">#REF!</definedName>
    <definedName name="TES_LIST">#REF!</definedName>
    <definedName name="TTT">#REF!</definedName>
    <definedName name="upr">#N/A</definedName>
    <definedName name="ůůů">#N/A</definedName>
    <definedName name="VDOC">#REF!</definedName>
    <definedName name="version">[1]Инструкция!$B$3</definedName>
    <definedName name="VV">#N/A</definedName>
    <definedName name="vvvv" hidden="1">#REF!,#REF!,#REF!,#REF!,#REF!,#REF!,#REF!,#REF!</definedName>
    <definedName name="we">#N/A</definedName>
    <definedName name="WorkRange_21_1">#REF!</definedName>
    <definedName name="WorkRange_21_1_1">#REF!</definedName>
    <definedName name="WorkRange_21_1_2">#REF!</definedName>
    <definedName name="WorkRange_21_1_3">#REF!</definedName>
    <definedName name="WorkRange_21_1_4">#REF!</definedName>
    <definedName name="wrn.Сравнение._.с._.отраслями." hidden="1">{#N/A,#N/A,TRUE,"Лист1";#N/A,#N/A,TRUE,"Лист2";#N/A,#N/A,TRUE,"Лист3"}</definedName>
    <definedName name="YEAR">#REF!</definedName>
    <definedName name="ZERO">#REF!</definedName>
    <definedName name="а1">#REF!</definedName>
    <definedName name="А8">#REF!</definedName>
    <definedName name="аа">#N/A</definedName>
    <definedName name="АААААААА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_xlnm.Database">#REF!</definedName>
    <definedName name="БазовыйПериод">[4]Заголовок!$B$15</definedName>
    <definedName name="бб">#N/A</definedName>
    <definedName name="в">#N/A</definedName>
    <definedName name="в23ё">#N/A</definedName>
    <definedName name="вап">#N/A</definedName>
    <definedName name="Вар.их">#N/A</definedName>
    <definedName name="Вар.КАЛМЭ">#N/A</definedName>
    <definedName name="вв">#N/A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ртт">#N/A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гнлзщ">#N/A</definedName>
    <definedName name="грприрцфв00ав98" hidden="1">{#N/A,#N/A,TRUE,"Лист1";#N/A,#N/A,TRUE,"Лист2";#N/A,#N/A,TRUE,"Лист3"}</definedName>
    <definedName name="Группы">#REF!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ма">#REF!</definedName>
    <definedName name="Долгосрочн">[0]!Долгосрочн</definedName>
    <definedName name="доопатмо">#N/A</definedName>
    <definedName name="Дополнение">#N/A</definedName>
    <definedName name="еще">#N/A</definedName>
    <definedName name="ж">#N/A</definedName>
    <definedName name="жд">#N/A</definedName>
    <definedName name="з4">#REF!</definedName>
    <definedName name="ЗП1">[5]Лист13!$A$2</definedName>
    <definedName name="ЗП2">[5]Лист13!$B$2</definedName>
    <definedName name="ЗП3">[5]Лист13!$C$2</definedName>
    <definedName name="ЗП4">[5]Лист13!$D$2</definedName>
    <definedName name="и_эсо_вн">#REF!</definedName>
    <definedName name="и_эсо_сн1">#REF!</definedName>
    <definedName name="Извлечение_ИМ">#REF!</definedName>
    <definedName name="_xlnm.Extract">#REF!</definedName>
    <definedName name="ий">#N/A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фц">#N/A</definedName>
    <definedName name="йц">#N/A</definedName>
    <definedName name="йцу">#N/A</definedName>
    <definedName name="К1">#REF!</definedName>
    <definedName name="к2">#REF!</definedName>
    <definedName name="к3">#REF!</definedName>
    <definedName name="ке">#N/A</definedName>
    <definedName name="кеппппппппппп" hidden="1">{#N/A,#N/A,TRUE,"Лист1";#N/A,#N/A,TRUE,"Лист2";#N/A,#N/A,TRUE,"Лист3"}</definedName>
    <definedName name="компенсация">#N/A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ара">#N/A</definedName>
    <definedName name="лена">#REF!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#N/A</definedName>
    <definedName name="лор">#N/A</definedName>
    <definedName name="лщжо" hidden="1">{#N/A,#N/A,TRUE,"Лист1";#N/A,#N/A,TRUE,"Лист2";#N/A,#N/A,TRUE,"Лист3"}</definedName>
    <definedName name="м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м">#N/A</definedName>
    <definedName name="ммм">#N/A</definedName>
    <definedName name="мммм">#N/A</definedName>
    <definedName name="мммммммм">#N/A</definedName>
    <definedName name="МР">#REF!</definedName>
    <definedName name="мым">#N/A</definedName>
    <definedName name="название">#REF!</definedName>
    <definedName name="нгг">#N/A</definedName>
    <definedName name="ноя">#REF!</definedName>
    <definedName name="ноя2">#REF!</definedName>
    <definedName name="НСРФ">#REF!</definedName>
    <definedName name="НСРФ2">#REF!</definedName>
    <definedName name="ншш" hidden="1">{#N/A,#N/A,TRUE,"Лист1";#N/A,#N/A,TRUE,"Лист2";#N/A,#N/A,TRUE,"Лист3"}</definedName>
    <definedName name="_xlnm.Print_Area" localSheetId="1">'1.4'!$A$1:$G$107</definedName>
    <definedName name="_xlnm.Print_Area" localSheetId="2">'1.5'!$A$1:$G$92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Г">#REF!</definedName>
    <definedName name="ОРГАНИЗАЦИЯ">#REF!</definedName>
    <definedName name="отпуск">#N/A</definedName>
    <definedName name="ОтпускЭлектроэнергииИтогоБаз">'[4]6'!$C$15</definedName>
    <definedName name="ОтпускЭлектроэнергииИтогоРег">'[4]6'!$C$24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ервый">#REF!</definedName>
    <definedName name="ПериодРегулирования">[4]Заголовок!$B$14</definedName>
    <definedName name="план56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доперация">#REF!</definedName>
    <definedName name="пол_нас_нн">#REF!</definedName>
    <definedName name="пппп">#N/A</definedName>
    <definedName name="пр">#N/A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ш_год">#REF!</definedName>
    <definedName name="пс">#REF!</definedName>
    <definedName name="рис1" hidden="1">{#N/A,#N/A,TRUE,"Лист1";#N/A,#N/A,TRUE,"Лист2";#N/A,#N/A,TRUE,"Лист3"}</definedName>
    <definedName name="рсср">#N/A</definedName>
    <definedName name="с">#N/A</definedName>
    <definedName name="с1">#N/A</definedName>
    <definedName name="сваеррта">#N/A</definedName>
    <definedName name="свмпвппв">#N/A</definedName>
    <definedName name="себестоимость2">#N/A</definedName>
    <definedName name="семь">#REF!</definedName>
    <definedName name="сен">#REF!</definedName>
    <definedName name="сен2">#REF!</definedName>
    <definedName name="ск">#N/A</definedName>
    <definedName name="сокращение">#N/A</definedName>
    <definedName name="сомп">#N/A</definedName>
    <definedName name="сомпас">#N/A</definedName>
    <definedName name="сс">#N/A</definedName>
    <definedName name="сссс">#N/A</definedName>
    <definedName name="сссссссссс">#REF!</definedName>
    <definedName name="ссссссссссс">#N/A</definedName>
    <definedName name="ссссссссссссс">#N/A</definedName>
    <definedName name="ссссссссссссссс">#N/A</definedName>
    <definedName name="сссссссссссссссс">#N/A</definedName>
    <definedName name="ссссссссссссссссс">#N/A</definedName>
    <definedName name="ссссссссссссссссссс">#N/A</definedName>
    <definedName name="ссссссссссссссссссссс">#N/A</definedName>
    <definedName name="сссссссссссссссссссссс">#N/A</definedName>
    <definedName name="ссы">#N/A</definedName>
    <definedName name="ссы2">#N/A</definedName>
    <definedName name="Статья">#REF!</definedName>
    <definedName name="Т7_тепло" localSheetId="2">'1.5'!Т7_тепло</definedName>
    <definedName name="Т7_тепло">'1.5'!Т7_тепло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ТЭП2" hidden="1">{#N/A,#N/A,TRUE,"Лист1";#N/A,#N/A,TRUE,"Лист2";#N/A,#N/A,TRUE,"Лист3"}</definedName>
    <definedName name="у">#N/A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#N/A</definedName>
    <definedName name="УФ">#N/A</definedName>
    <definedName name="уыукпе">#N/A</definedName>
    <definedName name="фам">#N/A</definedName>
    <definedName name="фев">#REF!</definedName>
    <definedName name="фев2">#REF!</definedName>
    <definedName name="Форма">#N/A</definedName>
    <definedName name="фыаспит">#N/A</definedName>
    <definedName name="ц">#N/A</definedName>
    <definedName name="ц1">#N/A</definedName>
    <definedName name="ЦП1">#REF!</definedName>
    <definedName name="ЦП2">#REF!</definedName>
    <definedName name="ЦП3">#REF!</definedName>
    <definedName name="ЦП4">#REF!</definedName>
    <definedName name="цу">#N/A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щ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ю">#N/A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7" i="32"/>
  <c r="F46"/>
  <c r="F45"/>
  <c r="F44"/>
  <c r="G65"/>
  <c r="F64"/>
  <c r="G64"/>
  <c r="F19"/>
  <c r="G19"/>
  <c r="F23"/>
  <c r="G23"/>
  <c r="F18"/>
  <c r="F17"/>
  <c r="I18" s="1"/>
  <c r="H17"/>
  <c r="I16"/>
  <c r="C4" i="27"/>
  <c r="G62"/>
  <c r="F61"/>
  <c r="G61"/>
  <c r="F35"/>
  <c r="F34"/>
  <c r="G35"/>
  <c r="F18"/>
  <c r="G18"/>
  <c r="G13" l="1"/>
  <c r="G7"/>
  <c r="G8" s="1"/>
  <c r="G11" s="1"/>
  <c r="F7" s="1"/>
  <c r="F8" s="1"/>
  <c r="F10" s="1"/>
  <c r="E7" s="1"/>
  <c r="E8" s="1"/>
  <c r="E9" s="1"/>
  <c r="D7" s="1"/>
  <c r="C7"/>
  <c r="G21"/>
  <c r="F21"/>
  <c r="F16"/>
  <c r="F15"/>
  <c r="G73" i="32" l="1"/>
  <c r="F73"/>
  <c r="F72" s="1"/>
  <c r="C65"/>
  <c r="E51"/>
  <c r="F22"/>
  <c r="C19"/>
  <c r="F15"/>
  <c r="C43" i="27"/>
  <c r="D45"/>
  <c r="E45"/>
  <c r="F45"/>
  <c r="G45"/>
  <c r="K11" i="84"/>
  <c r="J11"/>
  <c r="I11"/>
  <c r="C51" i="32"/>
  <c r="C14"/>
  <c r="D75" i="27"/>
  <c r="D74"/>
  <c r="F78" i="32"/>
  <c r="E78"/>
  <c r="D78"/>
  <c r="E77"/>
  <c r="E76" s="1"/>
  <c r="D77"/>
  <c r="C74"/>
  <c r="E72"/>
  <c r="D72"/>
  <c r="C71"/>
  <c r="C70"/>
  <c r="G69"/>
  <c r="F69"/>
  <c r="E69"/>
  <c r="D69"/>
  <c r="C68"/>
  <c r="C67"/>
  <c r="G66"/>
  <c r="F66"/>
  <c r="E66"/>
  <c r="D66"/>
  <c r="E63"/>
  <c r="D63"/>
  <c r="G59"/>
  <c r="F59"/>
  <c r="E59"/>
  <c r="D59"/>
  <c r="C57"/>
  <c r="C56"/>
  <c r="C55"/>
  <c r="G51"/>
  <c r="D51"/>
  <c r="G75" i="27"/>
  <c r="F75"/>
  <c r="E75"/>
  <c r="G74"/>
  <c r="F74"/>
  <c r="F73" s="1"/>
  <c r="E74"/>
  <c r="C71"/>
  <c r="C70"/>
  <c r="G69"/>
  <c r="F69"/>
  <c r="E69"/>
  <c r="D69"/>
  <c r="C68"/>
  <c r="C67"/>
  <c r="G66"/>
  <c r="F66"/>
  <c r="E66"/>
  <c r="D66"/>
  <c r="C65"/>
  <c r="C64"/>
  <c r="G63"/>
  <c r="F63"/>
  <c r="E63"/>
  <c r="D63"/>
  <c r="C62"/>
  <c r="C61"/>
  <c r="G60"/>
  <c r="F60"/>
  <c r="E60"/>
  <c r="D60"/>
  <c r="G55"/>
  <c r="F55"/>
  <c r="E55"/>
  <c r="D55"/>
  <c r="C53"/>
  <c r="C52"/>
  <c r="C51"/>
  <c r="C42"/>
  <c r="C41"/>
  <c r="D15" i="32"/>
  <c r="E15"/>
  <c r="G15"/>
  <c r="C16"/>
  <c r="C18"/>
  <c r="D22"/>
  <c r="E22"/>
  <c r="G22"/>
  <c r="G21" s="1"/>
  <c r="G9" s="1"/>
  <c r="G20" s="1"/>
  <c r="C23"/>
  <c r="C24"/>
  <c r="C25"/>
  <c r="D26"/>
  <c r="E26"/>
  <c r="F26"/>
  <c r="G26"/>
  <c r="C27"/>
  <c r="C28"/>
  <c r="C29"/>
  <c r="C30"/>
  <c r="D31"/>
  <c r="E31"/>
  <c r="E38" s="1"/>
  <c r="F31"/>
  <c r="G31"/>
  <c r="C32"/>
  <c r="C33"/>
  <c r="C34"/>
  <c r="C17" i="27"/>
  <c r="C18" s="1"/>
  <c r="C12"/>
  <c r="G20"/>
  <c r="F20"/>
  <c r="F13"/>
  <c r="E20"/>
  <c r="E13"/>
  <c r="D20"/>
  <c r="D13"/>
  <c r="C14"/>
  <c r="C15"/>
  <c r="C16"/>
  <c r="C21"/>
  <c r="C22"/>
  <c r="C23"/>
  <c r="D24"/>
  <c r="E24"/>
  <c r="F24"/>
  <c r="G24"/>
  <c r="C25"/>
  <c r="C26"/>
  <c r="C27"/>
  <c r="C28"/>
  <c r="D29"/>
  <c r="E29"/>
  <c r="F29"/>
  <c r="G29"/>
  <c r="C30"/>
  <c r="C31"/>
  <c r="C32"/>
  <c r="E21" i="32" l="1"/>
  <c r="C66"/>
  <c r="C69"/>
  <c r="C63" i="27"/>
  <c r="C75"/>
  <c r="D73"/>
  <c r="C59" i="32"/>
  <c r="G36" i="27"/>
  <c r="E36"/>
  <c r="C13"/>
  <c r="E73"/>
  <c r="E19"/>
  <c r="C66"/>
  <c r="C69"/>
  <c r="G73"/>
  <c r="G78" i="32"/>
  <c r="C78" s="1"/>
  <c r="G63"/>
  <c r="F77"/>
  <c r="F76" s="1"/>
  <c r="C73"/>
  <c r="G19" i="27"/>
  <c r="C31" i="32"/>
  <c r="D21"/>
  <c r="G77"/>
  <c r="C20" i="27"/>
  <c r="C15" i="32"/>
  <c r="C9" s="1"/>
  <c r="C20" s="1"/>
  <c r="F51"/>
  <c r="G72"/>
  <c r="C72" s="1"/>
  <c r="F63"/>
  <c r="C64"/>
  <c r="F38"/>
  <c r="C22"/>
  <c r="G38"/>
  <c r="G37" s="1"/>
  <c r="G36" s="1"/>
  <c r="G10"/>
  <c r="G13" s="1"/>
  <c r="C17"/>
  <c r="C45" i="27"/>
  <c r="C60"/>
  <c r="F19"/>
  <c r="C24"/>
  <c r="D19"/>
  <c r="C26" i="32"/>
  <c r="D38"/>
  <c r="F21"/>
  <c r="D36" i="27"/>
  <c r="F36"/>
  <c r="C29"/>
  <c r="C55"/>
  <c r="D76" i="32"/>
  <c r="C74" i="27"/>
  <c r="F9" i="32" l="1"/>
  <c r="F20" s="1"/>
  <c r="C73" i="27"/>
  <c r="G34"/>
  <c r="C34" s="1"/>
  <c r="G76" i="32"/>
  <c r="C76" s="1"/>
  <c r="C77"/>
  <c r="C63"/>
  <c r="C38"/>
  <c r="C19" i="27"/>
  <c r="C36"/>
  <c r="C21" i="32"/>
  <c r="C6" s="1"/>
  <c r="F37" l="1"/>
  <c r="F36" s="1"/>
  <c r="F10"/>
  <c r="F12" s="1"/>
  <c r="E9" s="1"/>
  <c r="E10" s="1"/>
  <c r="E11" s="1"/>
  <c r="D9" s="1"/>
  <c r="E35" i="27"/>
  <c r="E34" s="1"/>
  <c r="D35"/>
  <c r="E20" i="32" l="1"/>
  <c r="E37"/>
  <c r="E36" s="1"/>
  <c r="D37"/>
  <c r="D20"/>
  <c r="C35" i="27"/>
  <c r="D34"/>
  <c r="D36" i="32" l="1"/>
  <c r="C36" s="1"/>
  <c r="C37"/>
</calcChain>
</file>

<file path=xl/sharedStrings.xml><?xml version="1.0" encoding="utf-8"?>
<sst xmlns="http://schemas.openxmlformats.org/spreadsheetml/2006/main" count="413" uniqueCount="257">
  <si>
    <t>заявленная (расчетная) мощность потребителей оптового рынка (указать):</t>
  </si>
  <si>
    <t>мощность на собственные производственные и хозяйственные нужды</t>
  </si>
  <si>
    <t>в другие сетевые организации (транзит, указать организации):</t>
  </si>
  <si>
    <t>ОАО "РЭСК"</t>
  </si>
  <si>
    <t>4.3.</t>
  </si>
  <si>
    <t>Суммарный полезный отпуск на сторону</t>
  </si>
  <si>
    <t>Потери, отнесенные на сторонних потребителей</t>
  </si>
  <si>
    <t>Расчетное поступление в сеть для сторонних потребителей</t>
  </si>
  <si>
    <t>Расчетное поступление мощности для сторонних потребителей</t>
  </si>
  <si>
    <t>Суммарная мощность на сторону</t>
  </si>
  <si>
    <t>3</t>
  </si>
  <si>
    <t>Перечень необходимой документации, подаваемой организацией, оказывающей услуги по передаче электроэнергии, в  ГУ РЭК Рязанской области для установления тарифов на услуги по передаче электроэнергии.</t>
  </si>
  <si>
    <t>4.Учредительные документы</t>
  </si>
  <si>
    <t>5. Документы, подтверждающие право собственности на сетевое имущество</t>
  </si>
  <si>
    <t>6. Пояснительная записка</t>
  </si>
  <si>
    <t>7. Расчетные таблицы</t>
  </si>
  <si>
    <t xml:space="preserve">Отчетность , содержащая данные раздельного учета , ведется по формам согласно приложению №1 к Порядку и предосталяется субъектами естественных монополий ( в т.ч. в электронном виде) вместе с бухгалтерской отчетностью организации. </t>
  </si>
  <si>
    <t>Заявление подписывается руководителем организации, заверяется печатью, должно содержать наименование и реквизиты организации.</t>
  </si>
  <si>
    <t>Наименование обосновывающих материалов</t>
  </si>
  <si>
    <t>Показатели, для которых используются материалы</t>
  </si>
  <si>
    <t>Анализ хозяйственной деятельности</t>
  </si>
  <si>
    <t>- Бухгалтерский баланс (форма N 1);</t>
  </si>
  <si>
    <t>- Отчет о прибылях и убытках (форма N 2);</t>
  </si>
  <si>
    <t>- Отчет об изменениях капитала (форма N 3-годовая);</t>
  </si>
  <si>
    <t>- Отчет о движении денежных средств (форма N 4-годовая);</t>
  </si>
  <si>
    <t>- Приложение к бухгалтерскому балансу (форма N 5-годовая).</t>
  </si>
  <si>
    <t>Пояснительная записка к балансу.</t>
  </si>
  <si>
    <t>3. Копия приказа об учетной политике организации, заверенная в установленном порядке.</t>
  </si>
  <si>
    <r>
      <t>1.</t>
    </r>
    <r>
      <rPr>
        <sz val="7"/>
        <rFont val="Times New Roman"/>
        <family val="1"/>
        <charset val="204"/>
      </rPr>
      <t xml:space="preserve">    </t>
    </r>
    <r>
      <rPr>
        <sz val="14"/>
        <rFont val="Times New Roman"/>
        <family val="1"/>
        <charset val="204"/>
      </rPr>
      <t>Плановая покупка электрической энергии сбытовой организацией (в части поступления в сеть данной сетевой организации, согласованное со сбытовой компанией).</t>
    </r>
  </si>
  <si>
    <t>Объем поступления и отпуска электрической энергии, перетоки между уровнями напряжения</t>
  </si>
  <si>
    <r>
      <t>2.</t>
    </r>
    <r>
      <rPr>
        <sz val="7"/>
        <rFont val="Times New Roman"/>
        <family val="1"/>
        <charset val="204"/>
      </rPr>
      <t xml:space="preserve">    </t>
    </r>
    <r>
      <rPr>
        <sz val="14"/>
        <rFont val="Times New Roman"/>
        <family val="1"/>
        <charset val="204"/>
      </rPr>
      <t>Баланс электрической энергии (мощности) по сетям ВН, СН1, СН2 и НН (таблицы 1.4.,1.5)</t>
    </r>
  </si>
  <si>
    <r>
      <t>3.</t>
    </r>
    <r>
      <rPr>
        <sz val="7"/>
        <rFont val="Times New Roman"/>
        <family val="1"/>
        <charset val="204"/>
      </rPr>
      <t xml:space="preserve">   </t>
    </r>
    <r>
      <rPr>
        <sz val="14"/>
        <rFont val="Times New Roman"/>
        <family val="1"/>
        <charset val="204"/>
      </rPr>
      <t>Расчет технологического расхода электрической энергии (потерь) в электрических сетях (таблица 1.3)</t>
    </r>
  </si>
  <si>
    <t>Состав оборудования</t>
  </si>
  <si>
    <t>1. Расчет стоимости покупной энергии на технологические цели (потери ФСК) (Таблица П 1.12)</t>
  </si>
  <si>
    <t>Затраты на услуги по передаче электроэнергии по ЕНЭС</t>
  </si>
  <si>
    <t>2. Расчет суммы платы  за услуги по организации функционирования и развитию Единой энергетической системы России и организации функционирования торговой системы оптового рынка электрической энергии (мощности), передаче электроэнергии по ЕНЭС. (таблица П 1.13)</t>
  </si>
  <si>
    <r>
      <t>1.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Смета затрат на содержание сетей (таблица 1.15) и калькуляция расходов, связанных с передачей электрической энергии (таблица 1.18.2)</t>
    </r>
  </si>
  <si>
    <t>Затраты на регулируемую деятельность</t>
  </si>
  <si>
    <t>2. Расчет расходов на сырье, основные и вспомогательные материалы на расчетный период регулирования с выделением расходов на ремонт основных средств, включая:</t>
  </si>
  <si>
    <t>- динамику годовых объемов потребления основных и вспомогательных материалов за последние 3 года;</t>
  </si>
  <si>
    <t>- счета-фактуры с текущими ценами на момент регулирования;</t>
  </si>
  <si>
    <t>- нормы и нормативы расхода материалов с указанием регламентирующих документов.</t>
  </si>
  <si>
    <t>3. Расчет расходов на работы и услуги производственного характера на расчетный период регулирования с выделением расходов на ремонт основных средств, включая:</t>
  </si>
  <si>
    <t>- расшифровку данных расходов;</t>
  </si>
  <si>
    <t>- отчет о фактических расходах за последние 3 года;</t>
  </si>
  <si>
    <t>4. Расчет стоимости покупной электрической и тепловой энергии (мощности) на хозяйственные (производственные) нужды исходя из тарифов, прогнозируемых на расчетный период регулирования, с обоснованием объемов покупки.</t>
  </si>
  <si>
    <t>5. Расчет расходов на оплату труда (таблица 1.16), определяемого с учетом отраслевых тарифных соглашений и фактического объема фонда оплаты труда, сложившегося за период, предшествующий регулируемому, с приложением следующих материалов:</t>
  </si>
  <si>
    <t>- штатное расписание с указанием ступеней (разрядов) по оплате труда работников организации по форме № Т-3;</t>
  </si>
  <si>
    <t>- коллективный договор (с положениями о премировании работников и руководителей);</t>
  </si>
  <si>
    <t>- расчет нормативной численности по подразделениям и по предприятию в целом;</t>
  </si>
  <si>
    <t>- расчет средней ступени по оплате труда (среднего разряда работников) и среднего тарифного коэффициента;</t>
  </si>
  <si>
    <t>- тарифная ставка первого разряда (установленная в соответствии с ОТС, фактическая);</t>
  </si>
  <si>
    <t>- расчет процента выплат, связанных с условиями труда;</t>
  </si>
  <si>
    <t>- расчетная ведомость по оплате труда.</t>
  </si>
  <si>
    <t>6. Расчет отчислений на социальные нужды на расчетный период регулирования с учетом регрессивной шкалы по единому социальному налогу.</t>
  </si>
  <si>
    <t>7. Уведомление фонда социального страхования о размере платы за обязательное страхование от несчастных случаев на производстве.</t>
  </si>
  <si>
    <r>
      <t>8.</t>
    </r>
    <r>
      <rPr>
        <sz val="7"/>
        <rFont val="Times New Roman"/>
        <family val="1"/>
        <charset val="204"/>
      </rPr>
      <t xml:space="preserve">    </t>
    </r>
    <r>
      <rPr>
        <sz val="14"/>
        <rFont val="Times New Roman"/>
        <family val="1"/>
        <charset val="204"/>
      </rPr>
      <t>Расчет амортизационных отчислений на восстановление основных производственных фондов (таблица 17), включая:</t>
    </r>
  </si>
  <si>
    <t>- отчет об использовании амортизационных отчислений за 2 последних года;</t>
  </si>
  <si>
    <t>- расчет амортизации по вновь вводимым объектам на расчетный период регулирования;</t>
  </si>
  <si>
    <t>- приказы о проведении переоценки основных средств;</t>
  </si>
  <si>
    <t>- заключение по оценке рыночной стоимости имущества;</t>
  </si>
  <si>
    <t>- перечень объектов и их стоимость, по которым прекращено начисление амортизации, за период, предшествующий регулируемому, и на расчетный период регулирования;</t>
  </si>
  <si>
    <t>- перечень объектов и их стоимость, планируемых к списанию, за период, предшествующий регулируемому, и на расчетный период регулирования с указанием из остаточной стоимости.</t>
  </si>
  <si>
    <t>- расчет среднегодовой стоимости основных производственных фондов по линиям электропередач и подстанциям (таблица 1.17.1).</t>
  </si>
  <si>
    <t>9. Расчет расходов на ремонт в расчетном периоде регулирования, включая:</t>
  </si>
  <si>
    <t>- программы проведения ремонтных работ, утвержденные организациями, осуществляющими регулируемую деятельность на расчетный период регулирования. Графики капитальных, средних и текущих ремонтов;</t>
  </si>
  <si>
    <t>- расчет стоимости ремонтных работ на расчетный период регулирования в соответствии с нормативами расходов на ремонт основных производственных фондов;</t>
  </si>
  <si>
    <t>- сметную документацию на ремонтные работы, планируемые в расчетном периоде регулирования;</t>
  </si>
  <si>
    <t>- заключения экспертиз технического состояния производственного оборудования, предписания органов технадзора, дефектные ведомости на ремонтные работы, проводимые в расчетном периоде регулирования;</t>
  </si>
  <si>
    <t>- отчет о фактически выполненных ремонтах за 3 последних года с указанием объемов и стоимости работ и средствах, учтенных в тарифе на эти цели.</t>
  </si>
  <si>
    <t>10. Расчет расходов на проведение НИОКР на расчетный период регулирования, включая:</t>
  </si>
  <si>
    <t>- программу НИОКР;</t>
  </si>
  <si>
    <t>- обоснование необходимости проведения работ;</t>
  </si>
  <si>
    <t>- договоры на выполнение работ;</t>
  </si>
  <si>
    <t>- отчет о выполнении программы НИОКР за 3 последних года с указанием полученных эффектов (производственные, финансово-экономические показатели).</t>
  </si>
  <si>
    <t>11. Расчет расходов на страхование на расчетный период регулирования, включая:</t>
  </si>
  <si>
    <t>- договоры на страхование;</t>
  </si>
  <si>
    <t>- перечень застрахованного имущества;</t>
  </si>
  <si>
    <t>- страховые полисы;</t>
  </si>
  <si>
    <t>- программу страховой защиты;</t>
  </si>
  <si>
    <t>- отчет о страховых выплатах и использовании полученных средств за последние 3 года.</t>
  </si>
  <si>
    <t>12. Расчет платы за предельно допустимые выбросы загрязняющих веществ на расчетный период регулирования с указанием фактических объемов выбросов и действующих ставок, заверенный территориальным органом службы по экологическому, технологическому и атомному надзору.</t>
  </si>
  <si>
    <t>13. Расчет земельного налога на расчетный период регулирования с указанием кадастровой стоимости участков и налоговых ставок.</t>
  </si>
  <si>
    <t>14. Расчет транспортного налога, включая план приобретения транспортных средств, на расчетный период регулирования.</t>
  </si>
  <si>
    <t>15. Договоры на аренду имущества, оборудования, земельных участков, расчет арендных платежей на расчетный период регулирования.</t>
  </si>
  <si>
    <t>16. Расшифровка других расходов, включая перечень договоров и расчеты расходов по отдельным элементам на расчетный период регулирования:</t>
  </si>
  <si>
    <t>- расходы на связь;</t>
  </si>
  <si>
    <t>- расходы на вневедомственную охрану объектов;</t>
  </si>
  <si>
    <t>- расходы на услуги пожарной охраны;</t>
  </si>
  <si>
    <t>- расходы на услуги по водоснабжению и канализации;</t>
  </si>
  <si>
    <t>- расходы на подготовку, переподготовку и повышение квалификации кадров;</t>
  </si>
  <si>
    <t>- расходы на командировки;</t>
  </si>
  <si>
    <t>- представительские расходы;</t>
  </si>
  <si>
    <t>- расходы на обеспечение нормальных условий труда и техники безопасности;</t>
  </si>
  <si>
    <t>- расходы на юридические, консультационные, информационные, аудиторские услуги;</t>
  </si>
  <si>
    <t>- прочие расходы (с расшифровкой).</t>
  </si>
  <si>
    <t>17. Расчет размера понесенных экономически обоснованных расходов, не учтенных при установлении тарифов (цен), в том числе расходов, связанных с объективным и незапланированным ростом цен на продукцию, потребляемую в течение расчетного периода регулирования, с обоснованием экономической обоснованности фактически понесенных расходов, включая:</t>
  </si>
  <si>
    <t>- причины превышения фактических объемов потребляемых продуктов (услуг) над плановыми;</t>
  </si>
  <si>
    <t>- подтверждение роста цен (тарифов) на потребляемые продукты (услуги) относительно плановых;</t>
  </si>
  <si>
    <t>- источник финансирования фактических расходов, превышающих плановые; в случае привлечения кредитов - расчет дополнительных расходов, связанных с обслуживанием данных заемных средств.</t>
  </si>
  <si>
    <t>При заключении договоров на приобретение продукции, выполнение работ (оказание услуг) обязательно предоставляется отчет о проведении конкурсных процедур с расчетом эффективности их проведения.</t>
  </si>
  <si>
    <r>
      <t>1.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Справка о финансировании и освоении капитальных вложений (таблица 1.20.3) с  обоснованием потребности в средствах (по подразделениям и в целом по предприятию).</t>
    </r>
  </si>
  <si>
    <t>Плановая прибыль от регулируемой деятельности</t>
  </si>
  <si>
    <t>Формы КС-2, КС-3, Форма П-2.</t>
  </si>
  <si>
    <t>Инвестиционная программа, утвержденная ГУ РЭК и удовлетворяющая требованиям, предъявляемым ФСТ России (информационное письмо ФСТ России от 20.04.2006г. №ЕЯ-1897/12).</t>
  </si>
  <si>
    <r>
      <t>2.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 xml:space="preserve"> Расчет источников финансирования капитальных вложений (таблица 1.20)</t>
    </r>
  </si>
  <si>
    <r>
      <t>3.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Расчет необходимой прибыли (таблица 1.21.3)</t>
    </r>
  </si>
  <si>
    <r>
      <t>4.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Расчет необходимой прибыли на социальное развитие на расчетный период регулирования, включая:</t>
    </r>
  </si>
  <si>
    <t>- программу социального развития;</t>
  </si>
  <si>
    <t>- расшифровку и расчет расходов на социальное развитие.</t>
  </si>
  <si>
    <t>5. Расчет прибыли на поощрение на расчетный период регулирования, в том числе расчет выплат социального характера со ссылкой на положения коллективного договора и отраслевых тарифных соглашений, с указанием количества работников, по факту получивших выплаты.</t>
  </si>
  <si>
    <t>6. Расчет дивидендов по акциям на расчетный период регулирования, включая фактические выплаты дивидендов за 3 предыдущих года.</t>
  </si>
  <si>
    <t>7. Расчет "прибыли на прочие цели" (с расшифровкой расходов, включая перечень договоров на расчетный период регулирования).</t>
  </si>
  <si>
    <t>8. Расчет плановых расходов на оплату процентов по кредитам банков на расчетный период регулирования, включая:</t>
  </si>
  <si>
    <t>- расчет расходов, необходимых для поддержания достаточного размера оборотного капитала (расчет кассовых разрывов, отчет о движении потоков наличности);</t>
  </si>
  <si>
    <t>- расчет расходов, необходимых для финансирования инвестиционной программы;</t>
  </si>
  <si>
    <t>- заключенные кредитные договоры.</t>
  </si>
  <si>
    <t>9. Расчет расходов на услуги банков на расчетный период регулирования, включая заключенные договора на оказание данных услуг.</t>
  </si>
  <si>
    <t>10. Расчет расходов по сомнительным долгам на расчетный период регулирования с обоснованием невозможности взыскания дебиторской задолженности, включая:</t>
  </si>
  <si>
    <t>- требования (в арбитражный суд или к конкурсному управляющему) о внесении задолженности в реестр кредиторов;</t>
  </si>
  <si>
    <t>- решения арбитражного суда (или уведомление конкурсного управляющего) о том, что требования предприятия внесены в реестр кредиторов;</t>
  </si>
  <si>
    <r>
      <t xml:space="preserve">- </t>
    </r>
    <r>
      <rPr>
        <sz val="14"/>
        <rFont val="Times New Roman"/>
        <family val="1"/>
        <charset val="204"/>
      </rPr>
      <t>подтверждение неудовлетворения требований предприятия (решения суда о завершении конкурсного производства).</t>
    </r>
  </si>
  <si>
    <t>11. Расчет налогов, производимых за счет прибыли, на расчетный период регулирования, в том числе расчет налога на прибыль с указанием сумм амортизации, учитываемых в целях бухгалтерского и налогового учета.</t>
  </si>
  <si>
    <t>12.Расчет налога на имущество на расчетный период регулирования, включая перечень льготируемого имущества.</t>
  </si>
  <si>
    <t>1. Расчет платы за услуги по содержанию электрических сетей (таблица 1.24)</t>
  </si>
  <si>
    <t>Расчет ставок тарифа на услуги по передаче электроэнергии</t>
  </si>
  <si>
    <t>2. Расчет ставки по оплате потерь электроэнергии (таблица 1.25).</t>
  </si>
  <si>
    <t>3. Расчет индивидуальных тарифов на услуги  по передаче электрической энергии по сетям (кроме котлодержателя).</t>
  </si>
  <si>
    <t>Расчет тарифов на услуги по передаче электрической энергии по сетям на долгосрочный период регулирования</t>
  </si>
  <si>
    <t>Примечание.</t>
  </si>
  <si>
    <t>Отчетные данные за девять месяцев предоставить до 5 ноября.</t>
  </si>
  <si>
    <t>В ходе государственного регулирования перечень материалов может быть дополнен.</t>
  </si>
  <si>
    <t>3.Оглавление</t>
  </si>
  <si>
    <t>8. Обосновывающие материалы (подлинники или заверенные заявителем копии)</t>
  </si>
  <si>
    <t>2.</t>
  </si>
  <si>
    <t>х</t>
  </si>
  <si>
    <t>1.</t>
  </si>
  <si>
    <t>3.</t>
  </si>
  <si>
    <t>4.</t>
  </si>
  <si>
    <t>5.</t>
  </si>
  <si>
    <t>6.</t>
  </si>
  <si>
    <t>7.</t>
  </si>
  <si>
    <t>8.</t>
  </si>
  <si>
    <t>№</t>
  </si>
  <si>
    <t>Показатели</t>
  </si>
  <si>
    <t>2.1.</t>
  </si>
  <si>
    <t>2.2.</t>
  </si>
  <si>
    <t/>
  </si>
  <si>
    <t>п.п.</t>
  </si>
  <si>
    <t>Итого</t>
  </si>
  <si>
    <t>ВН</t>
  </si>
  <si>
    <t>СН1</t>
  </si>
  <si>
    <t>СН2</t>
  </si>
  <si>
    <t>Всего</t>
  </si>
  <si>
    <t>НН</t>
  </si>
  <si>
    <t xml:space="preserve">Поступление эл.энергии в сеть , ВСЕГО </t>
  </si>
  <si>
    <t>1.1.</t>
  </si>
  <si>
    <t>1.2.</t>
  </si>
  <si>
    <t>1.3.</t>
  </si>
  <si>
    <t xml:space="preserve">Потери электроэнергии в сети </t>
  </si>
  <si>
    <t xml:space="preserve">Полезный отпуск из сети </t>
  </si>
  <si>
    <t>4.1.</t>
  </si>
  <si>
    <t>4.2.</t>
  </si>
  <si>
    <t>из собственной смежной сети, всего,                            в т.ч. из сети</t>
  </si>
  <si>
    <t>от электростанций</t>
  </si>
  <si>
    <t>то же в % (п.2/п.1)</t>
  </si>
  <si>
    <t>3.1.</t>
  </si>
  <si>
    <t>3.2.</t>
  </si>
  <si>
    <t>3.3.</t>
  </si>
  <si>
    <t>3.4.</t>
  </si>
  <si>
    <t>расход электроэнергии на собственные производственные и хозяйственные нужды</t>
  </si>
  <si>
    <t>3.1.1.</t>
  </si>
  <si>
    <t>3.1.2.</t>
  </si>
  <si>
    <t>3.1.3.</t>
  </si>
  <si>
    <t>3.2.1.</t>
  </si>
  <si>
    <t>3.2.2.</t>
  </si>
  <si>
    <t>3.2.3.</t>
  </si>
  <si>
    <t>3.4.1.</t>
  </si>
  <si>
    <t>3.4.2.</t>
  </si>
  <si>
    <t>3.4.3.</t>
  </si>
  <si>
    <t>1.3.1.</t>
  </si>
  <si>
    <t>1.3.2.</t>
  </si>
  <si>
    <t>1.3.3.</t>
  </si>
  <si>
    <t>в т.ч. потребителям сбытовых компаний розничного рынка (указать по сбытовым компаниям):</t>
  </si>
  <si>
    <t>потребителям оптового рынка (указать):</t>
  </si>
  <si>
    <t>сальдо переток в другие сетевые организации (транзит, указать организации):</t>
  </si>
  <si>
    <t xml:space="preserve">Поступление мощности в сеть , ВСЕГО </t>
  </si>
  <si>
    <t xml:space="preserve">Потери в сети </t>
  </si>
  <si>
    <t xml:space="preserve">Полезный отпуск мощности из сети </t>
  </si>
  <si>
    <t>в т.ч. заявленная (расчетная) мощность потребителей сбытовых компаний розничного рынка (указать по сбытовым компаниям):</t>
  </si>
  <si>
    <t>2. Реквизиты  сетевой организации</t>
  </si>
  <si>
    <t>от сетевых организаций (указать):</t>
  </si>
  <si>
    <t xml:space="preserve">от филиала "Рязаньэнерго" ОАО "МРСК Центра и Приволжья" </t>
  </si>
  <si>
    <t>ОАО "ФСК ЕЭС"</t>
  </si>
  <si>
    <t>от других сетевых организаций</t>
  </si>
  <si>
    <t>ООО РГМЭК</t>
  </si>
  <si>
    <t>Наименование других сетевых организаций</t>
  </si>
  <si>
    <t xml:space="preserve">Расшифровка п. 1.3.3.(Поступление от других сетевых организаций) </t>
  </si>
  <si>
    <t xml:space="preserve">Расшифровка п.3. 4. (Полезный отпуск - переток в другие сетевые организации) </t>
  </si>
  <si>
    <t>Наименование сбытовых организаций</t>
  </si>
  <si>
    <t>прочие потребители</t>
  </si>
  <si>
    <t>население</t>
  </si>
  <si>
    <t>ОАО "Оборонэнергосбыт"</t>
  </si>
  <si>
    <t>Итого всего, в том числе:</t>
  </si>
  <si>
    <t>ОАО "РЭСК" всего, в том числе:</t>
  </si>
  <si>
    <t>ООО "РГМЭК" всего, в том числе:</t>
  </si>
  <si>
    <t xml:space="preserve">Расшифровка п. 1.3.3 (Поступление от других сетевых организаций) </t>
  </si>
  <si>
    <t xml:space="preserve">Расшифровка п. 3.4. (Полезный отпуск - переток в другие сетевые организации) </t>
  </si>
  <si>
    <t>ОАО "РЭСК"всего, в том числе:</t>
  </si>
  <si>
    <t xml:space="preserve"> ООО "РГМЭК"всего, в том числе:</t>
  </si>
  <si>
    <t xml:space="preserve">Баланс электрической мощности по ВН, СН1, СН2 и НН  </t>
  </si>
  <si>
    <t xml:space="preserve">Баланс электрической энергии по сетям ВН, СН1, СН2 и НН  </t>
  </si>
  <si>
    <t>ПРОЧИЕ</t>
  </si>
  <si>
    <t xml:space="preserve">Расшифровка п. 3.1 (Полезный отпуск потребителям,  присоединенным к сети) </t>
  </si>
  <si>
    <t>Лизинг</t>
  </si>
  <si>
    <t>2</t>
  </si>
  <si>
    <t>4</t>
  </si>
  <si>
    <t>5</t>
  </si>
  <si>
    <t>№ пп</t>
  </si>
  <si>
    <t>Инв. №</t>
  </si>
  <si>
    <t>Собственник имущества - арендодатель</t>
  </si>
  <si>
    <t>Дата ввода в эксплуатацию</t>
  </si>
  <si>
    <t>Описание и местонахождения имущества</t>
  </si>
  <si>
    <t>ИТОГО</t>
  </si>
  <si>
    <t xml:space="preserve">Реквизиты договора </t>
  </si>
  <si>
    <t xml:space="preserve">Срок договора </t>
  </si>
  <si>
    <t xml:space="preserve"> объект </t>
  </si>
  <si>
    <r>
      <t>4.</t>
    </r>
    <r>
      <rPr>
        <sz val="7"/>
        <rFont val="Times New Roman"/>
        <family val="1"/>
        <charset val="204"/>
      </rPr>
      <t xml:space="preserve">   </t>
    </r>
    <r>
      <rPr>
        <sz val="14"/>
        <rFont val="Times New Roman"/>
        <family val="1"/>
        <charset val="204"/>
      </rPr>
      <t>Отпуск (передача) электроэнергии ТСО (таблица 1.30).</t>
    </r>
  </si>
  <si>
    <r>
      <t>1.</t>
    </r>
    <r>
      <rPr>
        <b/>
        <sz val="7"/>
        <rFont val="Times New Roman"/>
        <family val="1"/>
        <charset val="204"/>
      </rPr>
      <t xml:space="preserve">     </t>
    </r>
    <r>
      <rPr>
        <b/>
        <sz val="14"/>
        <rFont val="Times New Roman"/>
        <family val="1"/>
        <charset val="204"/>
      </rPr>
      <t xml:space="preserve">Официальное заявление </t>
    </r>
  </si>
  <si>
    <t>2018 факт</t>
  </si>
  <si>
    <r>
      <t xml:space="preserve"> Расчетные материалы, представляются в ГУ РЭК Рязанской области в </t>
    </r>
    <r>
      <rPr>
        <b/>
        <sz val="20"/>
        <rFont val="Times New Roman"/>
        <family val="1"/>
        <charset val="204"/>
      </rPr>
      <t>одном экземпляре, сшитые и пронумерованные в скоросшиватель, с соответствующим перечнем</t>
    </r>
    <r>
      <rPr>
        <b/>
        <sz val="14"/>
        <rFont val="Times New Roman"/>
        <family val="1"/>
        <charset val="204"/>
      </rPr>
      <t xml:space="preserve"> (заявлением, реквизитами организации, оглавлением,  учредительными документами (устав, свидетельство о постановке на учет в налоговом органе, свидетельство о регистрации), документы , подтверждающие право собственности на имущество (свидетельство, договор аренды, план приватизации), </t>
    </r>
    <r>
      <rPr>
        <b/>
        <sz val="20"/>
        <rFont val="Times New Roman"/>
        <family val="1"/>
        <charset val="204"/>
      </rPr>
      <t>пояснительной запиской</t>
    </r>
    <r>
      <rPr>
        <b/>
        <sz val="14"/>
        <rFont val="Times New Roman"/>
        <family val="1"/>
        <charset val="204"/>
      </rPr>
      <t xml:space="preserve"> (в пояснительной записке указывается краткая характеристика предприятия, все причины, обосновывающие необходимость установления или пересмотра тарифа с постатейными расшифровками, а также необходимые вычисления, проводимые при формировании затрат, прибыли и калькуляции себестоимости, как плановой, так и фактической), расчетными таблицами, обосновывающими материалами. Кроме того, представляется расчет в электронном виде (на электронном носителе, и по электронной почте info@rek.ryazan.ru ) </t>
    </r>
  </si>
  <si>
    <t>Таблицы  и расчеты предоставляются в соответствии с «Методическими указаниями по расчету регулируемых тарифов и цен на электрическую (тепловую)энергию на розничном (потребительском) рынке», утвержденными Приказом ФСТ России от 06.08.2004 N 20-э/2 и   Методическими указаниями по расчету тарифов на услуги по передаче электрической энергии, устанавливаемых с применением метода долгосрочной индексации необходимой валовой выручки, утвержденными Приказом ФСТ РФ от 17.02.2012 N 98-э
.</t>
  </si>
  <si>
    <t>1. Бухгалтерская отчетность за 2018 год, представляемая по формам, утвержденным Приказом Министерства финансов Российской Федерации от 22.07.2003 N 67н "О формах бухгалтерской отчетности организаций":</t>
  </si>
  <si>
    <t>2. Налоговые декларации по транспортному налогу, налогу на землю, налогу на имущество, налогу на прибыль за 2018 год, документы о налоговых льготах.</t>
  </si>
  <si>
    <t>4. Статистическая форма 5-З "Сведения о затратах на производство и продажу продукции (товаров, работ, услуг)" за 2018 год.</t>
  </si>
  <si>
    <t xml:space="preserve">5.Статотчетность по форме 46-ээ (передача) за 2018 год. </t>
  </si>
  <si>
    <t>6. Отчетность, содержащая данные раздельного учета, согласно приложению №1 к Порядку, утвержденного приказом Министерства энергетики Российской Федерации от 13 декабря 2011г. №585</t>
  </si>
  <si>
    <t>Система условных единиц для распределения общей суммы тарифной выручки по классам напряжения (таблицы 2.1., 2.2) факт 2018 и план 2020-2024</t>
  </si>
  <si>
    <t xml:space="preserve"> статистическая форма П-4 " Сведения о численности, заработной плате и движении работников» по предприятию за 2018 год;</t>
  </si>
  <si>
    <t xml:space="preserve"> договоры с подрядными организациями, заключенные на расчетный период регулирования, прошедшие конкурсную процедуру;</t>
  </si>
  <si>
    <t xml:space="preserve"> договоры на выполнение работ. </t>
  </si>
  <si>
    <t xml:space="preserve"> -реестр договоров на поставку материалов;</t>
  </si>
  <si>
    <t>10. Программа энергосбережения</t>
  </si>
  <si>
    <t>11. Показатели надежности и качества</t>
  </si>
  <si>
    <t>12. Информация о согласованных объемах  ( с ОАО "РЭСК" и филиалом «Рязаньэнерго» ОАО «МРСК Центра и Приволжья»)</t>
  </si>
  <si>
    <t>При заполнении таблиц в столбце «базовый период» указывать факт 2018 года, в столбце «период регулирования» – план 2020 года.</t>
  </si>
  <si>
    <t>9. Инвестиционная программа</t>
  </si>
  <si>
    <t>факт 2018, тыс. руб.</t>
  </si>
  <si>
    <t>утверждено 2019, тыс. руб.</t>
  </si>
  <si>
    <t>Предложение организации на 2020, тыс. руб.</t>
  </si>
  <si>
    <t>Центральный филиал ООО "Газпром энерго"</t>
  </si>
  <si>
    <t>АО "РОЭК" Центральный исполнительный аппарат</t>
  </si>
  <si>
    <t>Прочие</t>
  </si>
  <si>
    <t>Московская дирекция по энергообеспечению Трансэнерго - филиал ОАО "РЖД"</t>
  </si>
  <si>
    <t>2019 факт</t>
  </si>
  <si>
    <t>за 2019 год</t>
  </si>
  <si>
    <t xml:space="preserve">по МУ МПЖКХ Гусь-Железный </t>
  </si>
</sst>
</file>

<file path=xl/styles.xml><?xml version="1.0" encoding="utf-8"?>
<styleSheet xmlns="http://schemas.openxmlformats.org/spreadsheetml/2006/main">
  <numFmts count="3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0.000"/>
    <numFmt numFmtId="167" formatCode="0.0"/>
    <numFmt numFmtId="168" formatCode="0.0%"/>
    <numFmt numFmtId="169" formatCode="0.0000"/>
    <numFmt numFmtId="170" formatCode="#,##0.0"/>
    <numFmt numFmtId="171" formatCode="#,##0.000"/>
    <numFmt numFmtId="172" formatCode="0.0000000"/>
    <numFmt numFmtId="173" formatCode="_-* #,##0_$_-;\-* #,##0_$_-;_-* &quot;-&quot;_$_-;_-@_-"/>
    <numFmt numFmtId="174" formatCode="_-* #,##0.00_$_-;\-* #,##0.00_$_-;_-* &quot;-&quot;??_$_-;_-@_-"/>
    <numFmt numFmtId="175" formatCode="&quot;$&quot;#,##0_);[Red]\(&quot;$&quot;#,##0\)"/>
    <numFmt numFmtId="176" formatCode="_-* #,##0.00&quot;$&quot;_-;\-* #,##0.00&quot;$&quot;_-;_-* &quot;-&quot;??&quot;$&quot;_-;_-@_-"/>
    <numFmt numFmtId="177" formatCode="#,##0.00000000000"/>
    <numFmt numFmtId="178" formatCode="0.0%_);\(0.0%\)"/>
    <numFmt numFmtId="179" formatCode="#,##0_);[Red]\(#,##0\)"/>
    <numFmt numFmtId="180" formatCode="###\ ##\ ##"/>
    <numFmt numFmtId="181" formatCode="0_);\(0\)"/>
    <numFmt numFmtId="182" formatCode="General_)"/>
    <numFmt numFmtId="183" formatCode="_-* #,##0&quot;đ.&quot;_-;\-* #,##0&quot;đ.&quot;_-;_-* &quot;-&quot;&quot;đ.&quot;_-;_-@_-"/>
    <numFmt numFmtId="184" formatCode="_-* #,##0.00&quot;đ.&quot;_-;\-* #,##0.00&quot;đ.&quot;_-;_-* &quot;-&quot;??&quot;đ.&quot;_-;_-@_-"/>
    <numFmt numFmtId="185" formatCode="_(* #,##0_);_(* \(#,##0\);_(* &quot;-&quot;??_);_(@_)"/>
    <numFmt numFmtId="186" formatCode="\$#,##0\ ;\(\$#,##0\)"/>
    <numFmt numFmtId="187" formatCode="_-* #,##0.00[$€-1]_-;\-* #,##0.00[$€-1]_-;_-* &quot;-&quot;??[$€-1]_-"/>
    <numFmt numFmtId="188" formatCode="_(* #,##0_);_(* \(#,##0\);_(* &quot;-&quot;_);_(@_)"/>
    <numFmt numFmtId="189" formatCode="#,##0_);[Blue]\(#,##0\)"/>
    <numFmt numFmtId="190" formatCode="_-* #,##0_đ_._-;\-* #,##0_đ_._-;_-* &quot;-&quot;_đ_._-;_-@_-"/>
    <numFmt numFmtId="191" formatCode="_-* #,##0.00_đ_._-;\-* #,##0.00_đ_._-;_-* &quot;-&quot;??_đ_._-;_-@_-"/>
    <numFmt numFmtId="192" formatCode="_(* #,##0.000_);_(* \(#,##0.000\);_(* &quot;-&quot;???_);_(@_)"/>
    <numFmt numFmtId="193" formatCode="_-&quot;Ј&quot;* #,##0_-;\-&quot;Ј&quot;* #,##0_-;_-&quot;Ј&quot;* &quot;-&quot;_-;_-@_-"/>
    <numFmt numFmtId="194" formatCode="_-&quot;Ј&quot;* #,##0.00_-;\-&quot;Ј&quot;* #,##0.00_-;_-&quot;Ј&quot;* &quot;-&quot;??_-;_-@_-"/>
    <numFmt numFmtId="195" formatCode="_-* #,##0\ _р_._-;\-* #,##0\ _р_._-;_-* &quot;-&quot;\ _р_._-;_-@_-"/>
    <numFmt numFmtId="196" formatCode="_(* #,##0.00_);_(* \(#,##0.00\);_(* &quot;-&quot;??_);_(@_)"/>
    <numFmt numFmtId="197" formatCode="#,##0.00000000000000000000"/>
  </numFmts>
  <fonts count="12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color indexed="12"/>
      <name val="Times New Roman Cyr"/>
      <charset val="204"/>
    </font>
    <font>
      <sz val="10"/>
      <name val="Times New Roman Cyr"/>
      <charset val="204"/>
    </font>
    <font>
      <b/>
      <sz val="13"/>
      <name val="Times New Roman"/>
      <family val="1"/>
      <charset val="204"/>
    </font>
    <font>
      <sz val="9"/>
      <name val="Times New Roman Cyr"/>
      <family val="1"/>
      <charset val="204"/>
    </font>
    <font>
      <b/>
      <sz val="10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10"/>
      <name val="Times New Roman CYR"/>
      <charset val="204"/>
    </font>
    <font>
      <sz val="14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20"/>
      <name val="Times New Roman"/>
      <family val="1"/>
      <charset val="204"/>
    </font>
    <font>
      <b/>
      <sz val="9"/>
      <name val="Tahoma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sz val="10"/>
      <name val="Helv"/>
    </font>
    <font>
      <sz val="8"/>
      <name val="Arial"/>
      <family val="2"/>
      <charset val="204"/>
    </font>
    <font>
      <b/>
      <sz val="12"/>
      <name val="Arial Cyr"/>
      <charset val="204"/>
    </font>
    <font>
      <sz val="10"/>
      <name val="Helv"/>
      <charset val="204"/>
    </font>
    <font>
      <sz val="8"/>
      <color indexed="12"/>
      <name val="Arial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Palatino"/>
      <family val="1"/>
    </font>
    <font>
      <sz val="10"/>
      <name val="NTHarmonica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u/>
      <sz val="10"/>
      <color indexed="36"/>
      <name val="Arial Cyr"/>
      <charset val="204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2"/>
      <name val="Arial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sz val="11"/>
      <color indexed="8"/>
      <name val="Calibri"/>
      <family val="2"/>
      <charset val="204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  <charset val="204"/>
    </font>
    <font>
      <sz val="10"/>
      <color indexed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color indexed="12"/>
      <name val="Arial Cyr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sz val="10"/>
      <color theme="0"/>
      <name val="Times New Roman Cyr"/>
      <charset val="204"/>
    </font>
  </fonts>
  <fills count="8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66">
    <xf numFmtId="0" fontId="0" fillId="0" borderId="0"/>
    <xf numFmtId="0" fontId="39" fillId="0" borderId="0"/>
    <xf numFmtId="168" fontId="40" fillId="0" borderId="0">
      <alignment vertical="top"/>
    </xf>
    <xf numFmtId="168" fontId="43" fillId="0" borderId="0">
      <alignment vertical="top"/>
    </xf>
    <xf numFmtId="178" fontId="43" fillId="2" borderId="0">
      <alignment vertical="top"/>
    </xf>
    <xf numFmtId="168" fontId="43" fillId="3" borderId="0">
      <alignment vertical="top"/>
    </xf>
    <xf numFmtId="0" fontId="42" fillId="0" borderId="0"/>
    <xf numFmtId="0" fontId="39" fillId="0" borderId="0"/>
    <xf numFmtId="0" fontId="39" fillId="0" borderId="0"/>
    <xf numFmtId="0" fontId="39" fillId="0" borderId="0"/>
    <xf numFmtId="179" fontId="40" fillId="0" borderId="0">
      <alignment vertical="top"/>
    </xf>
    <xf numFmtId="179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179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0" fontId="39" fillId="0" borderId="0"/>
    <xf numFmtId="0" fontId="39" fillId="0" borderId="0"/>
    <xf numFmtId="179" fontId="40" fillId="0" borderId="0">
      <alignment vertical="top"/>
    </xf>
    <xf numFmtId="179" fontId="40" fillId="0" borderId="0">
      <alignment vertical="top"/>
    </xf>
    <xf numFmtId="0" fontId="39" fillId="0" borderId="0"/>
    <xf numFmtId="0" fontId="42" fillId="0" borderId="0"/>
    <xf numFmtId="4" fontId="5" fillId="0" borderId="0">
      <alignment vertical="center"/>
    </xf>
    <xf numFmtId="179" fontId="40" fillId="0" borderId="0">
      <alignment vertical="top"/>
    </xf>
    <xf numFmtId="0" fontId="39" fillId="0" borderId="0"/>
    <xf numFmtId="179" fontId="40" fillId="0" borderId="0">
      <alignment vertical="top"/>
    </xf>
    <xf numFmtId="0" fontId="42" fillId="0" borderId="0"/>
    <xf numFmtId="4" fontId="5" fillId="0" borderId="0">
      <alignment vertical="center"/>
    </xf>
    <xf numFmtId="0" fontId="42" fillId="0" borderId="0"/>
    <xf numFmtId="179" fontId="40" fillId="0" borderId="0">
      <alignment vertical="top"/>
    </xf>
    <xf numFmtId="179" fontId="40" fillId="0" borderId="0">
      <alignment vertical="top"/>
    </xf>
    <xf numFmtId="0" fontId="39" fillId="0" borderId="0"/>
    <xf numFmtId="179" fontId="40" fillId="0" borderId="0">
      <alignment vertical="top"/>
    </xf>
    <xf numFmtId="0" fontId="39" fillId="0" borderId="0"/>
    <xf numFmtId="0" fontId="42" fillId="0" borderId="0"/>
    <xf numFmtId="0" fontId="42" fillId="0" borderId="0"/>
    <xf numFmtId="0" fontId="42" fillId="0" borderId="0"/>
    <xf numFmtId="179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179" fontId="40" fillId="0" borderId="0">
      <alignment vertical="top"/>
    </xf>
    <xf numFmtId="0" fontId="39" fillId="0" borderId="0"/>
    <xf numFmtId="0" fontId="39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4" fontId="5" fillId="0" borderId="0">
      <alignment vertical="center"/>
    </xf>
    <xf numFmtId="179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0" fontId="42" fillId="0" borderId="0"/>
    <xf numFmtId="0" fontId="39" fillId="0" borderId="0"/>
    <xf numFmtId="0" fontId="42" fillId="0" borderId="0"/>
    <xf numFmtId="179" fontId="40" fillId="0" borderId="0">
      <alignment vertical="top"/>
    </xf>
    <xf numFmtId="0" fontId="42" fillId="0" borderId="0"/>
    <xf numFmtId="0" fontId="42" fillId="0" borderId="0"/>
    <xf numFmtId="179" fontId="40" fillId="0" borderId="0">
      <alignment vertical="top"/>
    </xf>
    <xf numFmtId="179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179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0" fontId="39" fillId="0" borderId="0"/>
    <xf numFmtId="0" fontId="39" fillId="0" borderId="0"/>
    <xf numFmtId="0" fontId="42" fillId="0" borderId="0"/>
    <xf numFmtId="179" fontId="40" fillId="0" borderId="0">
      <alignment vertical="top"/>
    </xf>
    <xf numFmtId="0" fontId="39" fillId="0" borderId="0"/>
    <xf numFmtId="0" fontId="39" fillId="0" borderId="0"/>
    <xf numFmtId="179" fontId="40" fillId="0" borderId="0">
      <alignment vertical="top"/>
    </xf>
    <xf numFmtId="0" fontId="42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44" fontId="44" fillId="0" borderId="0">
      <protection locked="0"/>
    </xf>
    <xf numFmtId="44" fontId="44" fillId="0" borderId="0">
      <protection locked="0"/>
    </xf>
    <xf numFmtId="44" fontId="44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4" fillId="0" borderId="1">
      <protection locked="0"/>
    </xf>
    <xf numFmtId="0" fontId="46" fillId="4" borderId="0" applyNumberFormat="0" applyBorder="0" applyAlignment="0" applyProtection="0"/>
    <xf numFmtId="0" fontId="46" fillId="5" borderId="0" applyNumberFormat="0" applyBorder="0" applyAlignment="0" applyProtection="0"/>
    <xf numFmtId="0" fontId="46" fillId="6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5" borderId="0" applyNumberFormat="0" applyBorder="0" applyAlignment="0" applyProtection="0"/>
    <xf numFmtId="0" fontId="46" fillId="14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8" fillId="15" borderId="0" applyNumberFormat="0" applyBorder="0" applyAlignment="0" applyProtection="0"/>
    <xf numFmtId="0" fontId="48" fillId="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5" borderId="0" applyNumberFormat="0" applyBorder="0" applyAlignment="0" applyProtection="0"/>
    <xf numFmtId="0" fontId="48" fillId="14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50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49" fillId="28" borderId="0" applyNumberFormat="0" applyBorder="0" applyAlignment="0" applyProtection="0"/>
    <xf numFmtId="0" fontId="50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50" fillId="32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49" fillId="33" borderId="0" applyNumberFormat="0" applyBorder="0" applyAlignment="0" applyProtection="0"/>
    <xf numFmtId="0" fontId="50" fillId="32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49" fillId="16" borderId="0" applyNumberFormat="0" applyBorder="0" applyAlignment="0" applyProtection="0"/>
    <xf numFmtId="0" fontId="50" fillId="37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49" fillId="21" borderId="0" applyNumberFormat="0" applyBorder="0" applyAlignment="0" applyProtection="0"/>
    <xf numFmtId="0" fontId="50" fillId="38" borderId="0" applyNumberFormat="0" applyBorder="0" applyAlignment="0" applyProtection="0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22" borderId="0" applyNumberFormat="0" applyBorder="0" applyAlignment="0" applyProtection="0"/>
    <xf numFmtId="0" fontId="50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31" borderId="0" applyNumberFormat="0" applyBorder="0" applyAlignment="0" applyProtection="0"/>
    <xf numFmtId="0" fontId="50" fillId="41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49" fillId="42" borderId="0" applyNumberFormat="0" applyBorder="0" applyAlignment="0" applyProtection="0"/>
    <xf numFmtId="180" fontId="52" fillId="43" borderId="0">
      <alignment horizontal="center" vertical="center"/>
    </xf>
    <xf numFmtId="181" fontId="53" fillId="0" borderId="2" applyFont="0" applyFill="0">
      <alignment horizontal="right" vertical="center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82" fontId="55" fillId="0" borderId="3">
      <protection locked="0"/>
    </xf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1" fontId="53" fillId="0" borderId="0" applyFont="0" applyBorder="0" applyProtection="0">
      <alignment vertical="center"/>
    </xf>
    <xf numFmtId="180" fontId="32" fillId="0" borderId="0" applyNumberFormat="0" applyFont="0" applyAlignment="0">
      <alignment horizontal="center" vertical="center"/>
    </xf>
    <xf numFmtId="39" fontId="56" fillId="2" borderId="0" applyNumberFormat="0" applyBorder="0">
      <alignment vertical="center"/>
    </xf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5" fillId="0" borderId="0">
      <alignment horizontal="left"/>
    </xf>
    <xf numFmtId="185" fontId="15" fillId="44" borderId="4">
      <alignment vertical="center"/>
    </xf>
    <xf numFmtId="0" fontId="58" fillId="45" borderId="5" applyNumberFormat="0" applyAlignment="0" applyProtection="0"/>
    <xf numFmtId="185" fontId="15" fillId="46" borderId="4">
      <alignment vertical="center"/>
    </xf>
    <xf numFmtId="37" fontId="59" fillId="47" borderId="4">
      <alignment horizontal="center" vertical="center"/>
    </xf>
    <xf numFmtId="0" fontId="60" fillId="32" borderId="6" applyNumberFormat="0" applyAlignment="0" applyProtection="0"/>
    <xf numFmtId="0" fontId="60" fillId="32" borderId="6" applyNumberFormat="0" applyAlignment="0" applyProtection="0"/>
    <xf numFmtId="173" fontId="32" fillId="0" borderId="0" applyFont="0" applyFill="0" applyBorder="0" applyAlignment="0" applyProtection="0"/>
    <xf numFmtId="174" fontId="32" fillId="0" borderId="0" applyFont="0" applyFill="0" applyBorder="0" applyAlignment="0" applyProtection="0"/>
    <xf numFmtId="3" fontId="61" fillId="0" borderId="0" applyFont="0" applyFill="0" applyBorder="0" applyAlignment="0" applyProtection="0"/>
    <xf numFmtId="182" fontId="62" fillId="48" borderId="3"/>
    <xf numFmtId="175" fontId="34" fillId="0" borderId="0" applyFont="0" applyFill="0" applyBorder="0" applyAlignment="0" applyProtection="0"/>
    <xf numFmtId="175" fontId="34" fillId="0" borderId="0" applyFont="0" applyFill="0" applyBorder="0" applyAlignment="0" applyProtection="0"/>
    <xf numFmtId="175" fontId="34" fillId="0" borderId="0" applyFont="0" applyFill="0" applyBorder="0" applyAlignment="0" applyProtection="0"/>
    <xf numFmtId="175" fontId="34" fillId="0" borderId="0" applyFont="0" applyFill="0" applyBorder="0" applyAlignment="0" applyProtection="0"/>
    <xf numFmtId="176" fontId="32" fillId="0" borderId="0" applyFont="0" applyFill="0" applyBorder="0" applyAlignment="0" applyProtection="0"/>
    <xf numFmtId="186" fontId="61" fillId="0" borderId="0" applyFont="0" applyFill="0" applyBorder="0" applyAlignment="0" applyProtection="0"/>
    <xf numFmtId="0" fontId="63" fillId="0" borderId="0" applyFill="0" applyBorder="0" applyProtection="0">
      <alignment vertical="center"/>
    </xf>
    <xf numFmtId="0" fontId="61" fillId="0" borderId="0" applyFont="0" applyFill="0" applyBorder="0" applyAlignment="0" applyProtection="0"/>
    <xf numFmtId="14" fontId="64" fillId="0" borderId="0" applyFont="0" applyBorder="0">
      <alignment vertical="top"/>
    </xf>
    <xf numFmtId="14" fontId="4" fillId="0" borderId="0">
      <alignment vertical="top"/>
    </xf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79" fontId="65" fillId="0" borderId="0">
      <alignment vertical="top"/>
    </xf>
    <xf numFmtId="0" fontId="66" fillId="49" borderId="0" applyNumberFormat="0" applyBorder="0" applyAlignment="0" applyProtection="0"/>
    <xf numFmtId="0" fontId="66" fillId="50" borderId="0" applyNumberFormat="0" applyBorder="0" applyAlignment="0" applyProtection="0"/>
    <xf numFmtId="0" fontId="66" fillId="51" borderId="0" applyNumberFormat="0" applyBorder="0" applyAlignment="0" applyProtection="0"/>
    <xf numFmtId="187" fontId="17" fillId="0" borderId="0" applyFont="0" applyFill="0" applyBorder="0" applyAlignment="0" applyProtection="0"/>
    <xf numFmtId="0" fontId="55" fillId="0" borderId="0"/>
    <xf numFmtId="0" fontId="47" fillId="0" borderId="0"/>
    <xf numFmtId="0" fontId="67" fillId="0" borderId="0" applyNumberFormat="0" applyFill="0" applyBorder="0" applyAlignment="0" applyProtection="0"/>
    <xf numFmtId="2" fontId="61" fillId="0" borderId="0" applyFont="0" applyFill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32" fillId="0" borderId="0" applyNumberFormat="0" applyFont="0">
      <alignment wrapText="1"/>
    </xf>
    <xf numFmtId="188" fontId="55" fillId="52" borderId="4" applyBorder="0">
      <alignment horizontal="center" vertical="center"/>
    </xf>
    <xf numFmtId="0" fontId="69" fillId="53" borderId="0" applyNumberFormat="0" applyBorder="0" applyAlignment="0" applyProtection="0"/>
    <xf numFmtId="0" fontId="69" fillId="53" borderId="0" applyNumberFormat="0" applyBorder="0" applyAlignment="0" applyProtection="0"/>
    <xf numFmtId="0" fontId="70" fillId="0" borderId="0">
      <alignment vertical="top"/>
    </xf>
    <xf numFmtId="0" fontId="71" fillId="0" borderId="0" applyNumberFormat="0" applyFill="0" applyBorder="0" applyAlignment="0" applyProtection="0"/>
    <xf numFmtId="0" fontId="71" fillId="0" borderId="0"/>
    <xf numFmtId="0" fontId="72" fillId="0" borderId="7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8" applyNumberFormat="0" applyFill="0" applyAlignment="0" applyProtection="0"/>
    <xf numFmtId="0" fontId="75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9" fontId="76" fillId="0" borderId="0">
      <alignment vertical="top"/>
    </xf>
    <xf numFmtId="0" fontId="56" fillId="54" borderId="4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82" fontId="78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41" borderId="5" applyNumberFormat="0" applyAlignment="0" applyProtection="0"/>
    <xf numFmtId="0" fontId="80" fillId="41" borderId="5" applyNumberFormat="0" applyAlignment="0" applyProtection="0"/>
    <xf numFmtId="179" fontId="43" fillId="0" borderId="0">
      <alignment vertical="top"/>
    </xf>
    <xf numFmtId="179" fontId="43" fillId="2" borderId="0">
      <alignment vertical="top"/>
    </xf>
    <xf numFmtId="189" fontId="43" fillId="3" borderId="0">
      <alignment vertical="top"/>
    </xf>
    <xf numFmtId="185" fontId="32" fillId="55" borderId="4">
      <alignment vertical="center"/>
    </xf>
    <xf numFmtId="180" fontId="81" fillId="56" borderId="10" applyBorder="0" applyAlignment="0">
      <alignment horizontal="left" indent="1"/>
    </xf>
    <xf numFmtId="0" fontId="82" fillId="0" borderId="11" applyNumberFormat="0" applyFill="0" applyAlignment="0" applyProtection="0"/>
    <xf numFmtId="0" fontId="82" fillId="0" borderId="11" applyNumberFormat="0" applyFill="0" applyAlignment="0" applyProtection="0"/>
    <xf numFmtId="0" fontId="83" fillId="41" borderId="0" applyNumberFormat="0" applyBorder="0" applyAlignment="0" applyProtection="0"/>
    <xf numFmtId="0" fontId="83" fillId="41" borderId="0" applyNumberFormat="0" applyBorder="0" applyAlignment="0" applyProtection="0"/>
    <xf numFmtId="0" fontId="14" fillId="2" borderId="4" applyFont="0" applyBorder="0" applyAlignment="0">
      <alignment horizontal="center" vertical="center"/>
    </xf>
    <xf numFmtId="0" fontId="84" fillId="0" borderId="0" applyNumberFormat="0" applyFill="0" applyBorder="0" applyAlignment="0" applyProtection="0"/>
    <xf numFmtId="0" fontId="35" fillId="0" borderId="0"/>
    <xf numFmtId="0" fontId="63" fillId="0" borderId="0" applyFill="0" applyBorder="0" applyProtection="0">
      <alignment vertical="center"/>
    </xf>
    <xf numFmtId="0" fontId="32" fillId="40" borderId="12" applyNumberFormat="0" applyFont="0" applyAlignment="0" applyProtection="0"/>
    <xf numFmtId="0" fontId="38" fillId="6" borderId="12" applyNumberFormat="0" applyFont="0" applyAlignment="0" applyProtection="0"/>
    <xf numFmtId="0" fontId="32" fillId="40" borderId="12" applyNumberFormat="0" applyFont="0" applyAlignment="0" applyProtection="0"/>
    <xf numFmtId="0" fontId="47" fillId="6" borderId="12" applyNumberFormat="0" applyFont="0" applyAlignment="0" applyProtection="0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0" fontId="85" fillId="45" borderId="13" applyNumberFormat="0" applyAlignment="0" applyProtection="0"/>
    <xf numFmtId="0" fontId="85" fillId="45" borderId="13" applyNumberFormat="0" applyAlignment="0" applyProtection="0"/>
    <xf numFmtId="0" fontId="86" fillId="2" borderId="0">
      <alignment vertical="center"/>
    </xf>
    <xf numFmtId="0" fontId="63" fillId="0" borderId="0" applyFill="0" applyBorder="0" applyProtection="0">
      <alignment vertical="center"/>
    </xf>
    <xf numFmtId="0" fontId="36" fillId="0" borderId="0" applyNumberFormat="0">
      <alignment horizontal="left"/>
    </xf>
    <xf numFmtId="185" fontId="87" fillId="55" borderId="4">
      <alignment horizontal="center" vertical="center" wrapText="1"/>
      <protection locked="0"/>
    </xf>
    <xf numFmtId="0" fontId="32" fillId="0" borderId="0">
      <alignment vertical="center"/>
    </xf>
    <xf numFmtId="4" fontId="46" fillId="57" borderId="13" applyNumberFormat="0" applyProtection="0">
      <alignment vertical="center"/>
    </xf>
    <xf numFmtId="4" fontId="88" fillId="57" borderId="13" applyNumberFormat="0" applyProtection="0">
      <alignment vertical="center"/>
    </xf>
    <xf numFmtId="4" fontId="46" fillId="57" borderId="13" applyNumberFormat="0" applyProtection="0">
      <alignment horizontal="left" vertical="center" indent="1"/>
    </xf>
    <xf numFmtId="4" fontId="46" fillId="57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4" fontId="46" fillId="59" borderId="13" applyNumberFormat="0" applyProtection="0">
      <alignment horizontal="right" vertical="center"/>
    </xf>
    <xf numFmtId="4" fontId="46" fillId="60" borderId="13" applyNumberFormat="0" applyProtection="0">
      <alignment horizontal="right" vertical="center"/>
    </xf>
    <xf numFmtId="4" fontId="46" fillId="47" borderId="13" applyNumberFormat="0" applyProtection="0">
      <alignment horizontal="right" vertical="center"/>
    </xf>
    <xf numFmtId="4" fontId="46" fillId="61" borderId="13" applyNumberFormat="0" applyProtection="0">
      <alignment horizontal="right" vertical="center"/>
    </xf>
    <xf numFmtId="4" fontId="46" fillId="62" borderId="13" applyNumberFormat="0" applyProtection="0">
      <alignment horizontal="right" vertical="center"/>
    </xf>
    <xf numFmtId="4" fontId="46" fillId="63" borderId="13" applyNumberFormat="0" applyProtection="0">
      <alignment horizontal="right" vertical="center"/>
    </xf>
    <xf numFmtId="4" fontId="46" fillId="64" borderId="13" applyNumberFormat="0" applyProtection="0">
      <alignment horizontal="right" vertical="center"/>
    </xf>
    <xf numFmtId="4" fontId="46" fillId="65" borderId="13" applyNumberFormat="0" applyProtection="0">
      <alignment horizontal="right" vertical="center"/>
    </xf>
    <xf numFmtId="4" fontId="46" fillId="52" borderId="13" applyNumberFormat="0" applyProtection="0">
      <alignment horizontal="right" vertical="center"/>
    </xf>
    <xf numFmtId="4" fontId="89" fillId="66" borderId="13" applyNumberFormat="0" applyProtection="0">
      <alignment horizontal="left" vertical="center" indent="1"/>
    </xf>
    <xf numFmtId="4" fontId="46" fillId="67" borderId="14" applyNumberFormat="0" applyProtection="0">
      <alignment horizontal="left" vertical="center" indent="1"/>
    </xf>
    <xf numFmtId="4" fontId="90" fillId="68" borderId="0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4" fontId="91" fillId="67" borderId="13" applyNumberFormat="0" applyProtection="0">
      <alignment horizontal="left" vertical="center" indent="1"/>
    </xf>
    <xf numFmtId="4" fontId="91" fillId="56" borderId="13" applyNumberFormat="0" applyProtection="0">
      <alignment horizontal="left" vertical="center" indent="1"/>
    </xf>
    <xf numFmtId="0" fontId="32" fillId="56" borderId="13" applyNumberFormat="0" applyProtection="0">
      <alignment horizontal="left" vertical="center" indent="1"/>
    </xf>
    <xf numFmtId="0" fontId="32" fillId="56" borderId="13" applyNumberFormat="0" applyProtection="0">
      <alignment horizontal="left" vertical="center" indent="1"/>
    </xf>
    <xf numFmtId="0" fontId="32" fillId="56" borderId="13" applyNumberFormat="0" applyProtection="0">
      <alignment horizontal="left" vertical="center" indent="1"/>
    </xf>
    <xf numFmtId="0" fontId="32" fillId="56" borderId="13" applyNumberFormat="0" applyProtection="0">
      <alignment horizontal="left" vertical="center" indent="1"/>
    </xf>
    <xf numFmtId="0" fontId="32" fillId="56" borderId="13" applyNumberFormat="0" applyProtection="0">
      <alignment horizontal="left" vertical="center" indent="1"/>
    </xf>
    <xf numFmtId="0" fontId="32" fillId="56" borderId="13" applyNumberFormat="0" applyProtection="0">
      <alignment horizontal="left" vertical="center" indent="1"/>
    </xf>
    <xf numFmtId="0" fontId="32" fillId="69" borderId="13" applyNumberFormat="0" applyProtection="0">
      <alignment horizontal="left" vertical="center" indent="1"/>
    </xf>
    <xf numFmtId="0" fontId="32" fillId="69" borderId="13" applyNumberFormat="0" applyProtection="0">
      <alignment horizontal="left" vertical="center" indent="1"/>
    </xf>
    <xf numFmtId="0" fontId="32" fillId="69" borderId="13" applyNumberFormat="0" applyProtection="0">
      <alignment horizontal="left" vertical="center" indent="1"/>
    </xf>
    <xf numFmtId="0" fontId="32" fillId="69" borderId="13" applyNumberFormat="0" applyProtection="0">
      <alignment horizontal="left" vertical="center" indent="1"/>
    </xf>
    <xf numFmtId="0" fontId="32" fillId="69" borderId="13" applyNumberFormat="0" applyProtection="0">
      <alignment horizontal="left" vertical="center" indent="1"/>
    </xf>
    <xf numFmtId="0" fontId="32" fillId="69" borderId="13" applyNumberFormat="0" applyProtection="0">
      <alignment horizontal="left" vertical="center" indent="1"/>
    </xf>
    <xf numFmtId="0" fontId="32" fillId="2" borderId="13" applyNumberFormat="0" applyProtection="0">
      <alignment horizontal="left" vertical="center" indent="1"/>
    </xf>
    <xf numFmtId="0" fontId="32" fillId="2" borderId="13" applyNumberFormat="0" applyProtection="0">
      <alignment horizontal="left" vertical="center" indent="1"/>
    </xf>
    <xf numFmtId="0" fontId="32" fillId="2" borderId="13" applyNumberFormat="0" applyProtection="0">
      <alignment horizontal="left" vertical="center" indent="1"/>
    </xf>
    <xf numFmtId="0" fontId="32" fillId="2" borderId="13" applyNumberFormat="0" applyProtection="0">
      <alignment horizontal="left" vertical="center" indent="1"/>
    </xf>
    <xf numFmtId="0" fontId="32" fillId="2" borderId="13" applyNumberFormat="0" applyProtection="0">
      <alignment horizontal="left" vertical="center" indent="1"/>
    </xf>
    <xf numFmtId="0" fontId="32" fillId="2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" fillId="0" borderId="0"/>
    <xf numFmtId="0" fontId="3" fillId="0" borderId="0"/>
    <xf numFmtId="4" fontId="46" fillId="70" borderId="13" applyNumberFormat="0" applyProtection="0">
      <alignment vertical="center"/>
    </xf>
    <xf numFmtId="4" fontId="88" fillId="70" borderId="13" applyNumberFormat="0" applyProtection="0">
      <alignment vertical="center"/>
    </xf>
    <xf numFmtId="4" fontId="46" fillId="70" borderId="13" applyNumberFormat="0" applyProtection="0">
      <alignment horizontal="left" vertical="center" indent="1"/>
    </xf>
    <xf numFmtId="4" fontId="46" fillId="70" borderId="13" applyNumberFormat="0" applyProtection="0">
      <alignment horizontal="left" vertical="center" indent="1"/>
    </xf>
    <xf numFmtId="4" fontId="46" fillId="67" borderId="13" applyNumberFormat="0" applyProtection="0">
      <alignment horizontal="right" vertical="center"/>
    </xf>
    <xf numFmtId="4" fontId="88" fillId="67" borderId="13" applyNumberFormat="0" applyProtection="0">
      <alignment horizontal="right" vertical="center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32" fillId="58" borderId="13" applyNumberFormat="0" applyProtection="0">
      <alignment horizontal="left" vertical="center" indent="1"/>
    </xf>
    <xf numFmtId="0" fontId="92" fillId="0" borderId="0"/>
    <xf numFmtId="4" fontId="93" fillId="67" borderId="13" applyNumberFormat="0" applyProtection="0">
      <alignment horizontal="right" vertical="center"/>
    </xf>
    <xf numFmtId="0" fontId="94" fillId="71" borderId="0"/>
    <xf numFmtId="49" fontId="95" fillId="71" borderId="0"/>
    <xf numFmtId="49" fontId="96" fillId="71" borderId="15"/>
    <xf numFmtId="49" fontId="96" fillId="71" borderId="0"/>
    <xf numFmtId="0" fontId="94" fillId="72" borderId="15">
      <protection locked="0"/>
    </xf>
    <xf numFmtId="0" fontId="94" fillId="71" borderId="0"/>
    <xf numFmtId="0" fontId="96" fillId="73" borderId="0"/>
    <xf numFmtId="0" fontId="96" fillId="52" borderId="0"/>
    <xf numFmtId="0" fontId="96" fillId="61" borderId="0"/>
    <xf numFmtId="0" fontId="97" fillId="0" borderId="0" applyNumberFormat="0" applyFill="0" applyBorder="0" applyAlignment="0" applyProtection="0"/>
    <xf numFmtId="192" fontId="32" fillId="43" borderId="4">
      <alignment vertical="center"/>
    </xf>
    <xf numFmtId="0" fontId="32" fillId="74" borderId="0"/>
    <xf numFmtId="185" fontId="32" fillId="72" borderId="16" applyNumberFormat="0" applyFont="0" applyAlignment="0">
      <alignment horizontal="left"/>
    </xf>
    <xf numFmtId="179" fontId="98" fillId="75" borderId="0">
      <alignment horizontal="right" vertical="top"/>
    </xf>
    <xf numFmtId="0" fontId="97" fillId="0" borderId="0" applyNumberFormat="0" applyFill="0" applyBorder="0" applyAlignment="0" applyProtection="0"/>
    <xf numFmtId="0" fontId="61" fillId="0" borderId="17" applyNumberFormat="0" applyFont="0" applyFill="0" applyAlignment="0" applyProtection="0"/>
    <xf numFmtId="0" fontId="99" fillId="0" borderId="18" applyNumberFormat="0" applyFill="0" applyAlignment="0" applyProtection="0"/>
    <xf numFmtId="0" fontId="61" fillId="0" borderId="17" applyNumberFormat="0" applyFont="0" applyFill="0" applyAlignment="0" applyProtection="0"/>
    <xf numFmtId="185" fontId="100" fillId="47" borderId="19">
      <alignment horizontal="center" vertical="center"/>
    </xf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76" borderId="20">
      <alignment vertical="center"/>
      <protection locked="0"/>
    </xf>
    <xf numFmtId="193" fontId="32" fillId="0" borderId="0" applyFont="0" applyFill="0" applyBorder="0" applyAlignment="0" applyProtection="0"/>
    <xf numFmtId="194" fontId="32" fillId="0" borderId="0" applyFont="0" applyFill="0" applyBorder="0" applyAlignment="0" applyProtection="0"/>
    <xf numFmtId="185" fontId="32" fillId="77" borderId="4" applyNumberFormat="0" applyFill="0" applyBorder="0" applyProtection="0">
      <alignment vertical="center"/>
      <protection locked="0"/>
    </xf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182" fontId="55" fillId="0" borderId="3">
      <protection locked="0"/>
    </xf>
    <xf numFmtId="0" fontId="103" fillId="14" borderId="5" applyNumberFormat="0" applyAlignment="0" applyProtection="0"/>
    <xf numFmtId="0" fontId="103" fillId="14" borderId="5" applyNumberFormat="0" applyAlignment="0" applyProtection="0"/>
    <xf numFmtId="0" fontId="103" fillId="14" borderId="5" applyNumberFormat="0" applyAlignment="0" applyProtection="0"/>
    <xf numFmtId="0" fontId="103" fillId="14" borderId="5" applyNumberFormat="0" applyAlignment="0" applyProtection="0"/>
    <xf numFmtId="0" fontId="103" fillId="14" borderId="5" applyNumberFormat="0" applyAlignment="0" applyProtection="0"/>
    <xf numFmtId="0" fontId="103" fillId="14" borderId="5" applyNumberFormat="0" applyAlignment="0" applyProtection="0"/>
    <xf numFmtId="0" fontId="103" fillId="14" borderId="5" applyNumberFormat="0" applyAlignment="0" applyProtection="0"/>
    <xf numFmtId="0" fontId="103" fillId="14" borderId="5" applyNumberFormat="0" applyAlignment="0" applyProtection="0"/>
    <xf numFmtId="0" fontId="103" fillId="14" borderId="5" applyNumberFormat="0" applyAlignment="0" applyProtection="0"/>
    <xf numFmtId="0" fontId="103" fillId="14" borderId="5" applyNumberFormat="0" applyAlignment="0" applyProtection="0"/>
    <xf numFmtId="3" fontId="104" fillId="0" borderId="10" applyFill="0" applyBorder="0">
      <alignment vertical="center"/>
    </xf>
    <xf numFmtId="0" fontId="105" fillId="17" borderId="13" applyNumberFormat="0" applyAlignment="0" applyProtection="0"/>
    <xf numFmtId="0" fontId="105" fillId="17" borderId="13" applyNumberFormat="0" applyAlignment="0" applyProtection="0"/>
    <xf numFmtId="0" fontId="105" fillId="17" borderId="13" applyNumberFormat="0" applyAlignment="0" applyProtection="0"/>
    <xf numFmtId="0" fontId="105" fillId="17" borderId="13" applyNumberFormat="0" applyAlignment="0" applyProtection="0"/>
    <xf numFmtId="0" fontId="105" fillId="17" borderId="13" applyNumberFormat="0" applyAlignment="0" applyProtection="0"/>
    <xf numFmtId="0" fontId="105" fillId="17" borderId="13" applyNumberFormat="0" applyAlignment="0" applyProtection="0"/>
    <xf numFmtId="0" fontId="105" fillId="17" borderId="13" applyNumberFormat="0" applyAlignment="0" applyProtection="0"/>
    <xf numFmtId="0" fontId="105" fillId="17" borderId="13" applyNumberFormat="0" applyAlignment="0" applyProtection="0"/>
    <xf numFmtId="0" fontId="105" fillId="17" borderId="13" applyNumberFormat="0" applyAlignment="0" applyProtection="0"/>
    <xf numFmtId="0" fontId="105" fillId="17" borderId="13" applyNumberFormat="0" applyAlignment="0" applyProtection="0"/>
    <xf numFmtId="0" fontId="106" fillId="17" borderId="5" applyNumberFormat="0" applyAlignment="0" applyProtection="0"/>
    <xf numFmtId="0" fontId="106" fillId="17" borderId="5" applyNumberFormat="0" applyAlignment="0" applyProtection="0"/>
    <xf numFmtId="0" fontId="106" fillId="17" borderId="5" applyNumberFormat="0" applyAlignment="0" applyProtection="0"/>
    <xf numFmtId="0" fontId="106" fillId="17" borderId="5" applyNumberFormat="0" applyAlignment="0" applyProtection="0"/>
    <xf numFmtId="0" fontId="106" fillId="17" borderId="5" applyNumberFormat="0" applyAlignment="0" applyProtection="0"/>
    <xf numFmtId="0" fontId="106" fillId="17" borderId="5" applyNumberFormat="0" applyAlignment="0" applyProtection="0"/>
    <xf numFmtId="0" fontId="106" fillId="17" borderId="5" applyNumberFormat="0" applyAlignment="0" applyProtection="0"/>
    <xf numFmtId="0" fontId="106" fillId="17" borderId="5" applyNumberFormat="0" applyAlignment="0" applyProtection="0"/>
    <xf numFmtId="0" fontId="106" fillId="17" borderId="5" applyNumberFormat="0" applyAlignment="0" applyProtection="0"/>
    <xf numFmtId="0" fontId="106" fillId="17" borderId="5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37" fillId="0" borderId="0" applyBorder="0">
      <alignment horizontal="center" vertical="center" wrapText="1"/>
    </xf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30" fillId="0" borderId="22" applyBorder="0">
      <alignment horizontal="center" vertical="center" wrapText="1"/>
    </xf>
    <xf numFmtId="0" fontId="30" fillId="0" borderId="0">
      <alignment horizontal="center" vertical="center" wrapText="1"/>
    </xf>
    <xf numFmtId="182" fontId="62" fillId="48" borderId="3"/>
    <xf numFmtId="4" fontId="38" fillId="57" borderId="4" applyBorder="0">
      <alignment horizontal="right"/>
    </xf>
    <xf numFmtId="4" fontId="38" fillId="57" borderId="4" applyBorder="0">
      <alignment horizontal="right"/>
    </xf>
    <xf numFmtId="4" fontId="38" fillId="57" borderId="4" applyBorder="0">
      <alignment horizontal="right"/>
    </xf>
    <xf numFmtId="49" fontId="109" fillId="0" borderId="0" applyBorder="0">
      <alignment vertical="center"/>
    </xf>
    <xf numFmtId="0" fontId="110" fillId="0" borderId="0">
      <alignment horizontal="left"/>
    </xf>
    <xf numFmtId="0" fontId="111" fillId="2" borderId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3" fontId="62" fillId="0" borderId="4" applyBorder="0">
      <alignment vertical="center"/>
    </xf>
    <xf numFmtId="0" fontId="112" fillId="78" borderId="6" applyNumberFormat="0" applyAlignment="0" applyProtection="0"/>
    <xf numFmtId="0" fontId="112" fillId="78" borderId="6" applyNumberFormat="0" applyAlignment="0" applyProtection="0"/>
    <xf numFmtId="0" fontId="112" fillId="78" borderId="6" applyNumberFormat="0" applyAlignment="0" applyProtection="0"/>
    <xf numFmtId="0" fontId="112" fillId="78" borderId="6" applyNumberFormat="0" applyAlignment="0" applyProtection="0"/>
    <xf numFmtId="0" fontId="112" fillId="78" borderId="6" applyNumberFormat="0" applyAlignment="0" applyProtection="0"/>
    <xf numFmtId="0" fontId="112" fillId="78" borderId="6" applyNumberFormat="0" applyAlignment="0" applyProtection="0"/>
    <xf numFmtId="0" fontId="112" fillId="78" borderId="6" applyNumberFormat="0" applyAlignment="0" applyProtection="0"/>
    <xf numFmtId="0" fontId="112" fillId="78" borderId="6" applyNumberFormat="0" applyAlignment="0" applyProtection="0"/>
    <xf numFmtId="0" fontId="112" fillId="78" borderId="6" applyNumberFormat="0" applyAlignment="0" applyProtection="0"/>
    <xf numFmtId="0" fontId="112" fillId="78" borderId="6" applyNumberFormat="0" applyAlignment="0" applyProtection="0"/>
    <xf numFmtId="0" fontId="113" fillId="0" borderId="0">
      <alignment horizontal="center" vertical="top" wrapText="1"/>
    </xf>
    <xf numFmtId="0" fontId="114" fillId="0" borderId="0">
      <alignment horizontal="centerContinuous" vertical="center" wrapText="1"/>
    </xf>
    <xf numFmtId="0" fontId="114" fillId="0" borderId="0">
      <alignment horizontal="centerContinuous" vertical="center" wrapText="1"/>
    </xf>
    <xf numFmtId="0" fontId="114" fillId="0" borderId="0">
      <alignment horizontal="centerContinuous" vertical="center" wrapText="1"/>
    </xf>
    <xf numFmtId="0" fontId="84" fillId="3" borderId="0" applyFill="0">
      <alignment wrapText="1"/>
    </xf>
    <xf numFmtId="0" fontId="84" fillId="3" borderId="0" applyFill="0">
      <alignment wrapText="1"/>
    </xf>
    <xf numFmtId="0" fontId="84" fillId="3" borderId="0" applyFill="0">
      <alignment wrapText="1"/>
    </xf>
    <xf numFmtId="0" fontId="84" fillId="3" borderId="0" applyFill="0">
      <alignment wrapText="1"/>
    </xf>
    <xf numFmtId="0" fontId="84" fillId="3" borderId="0" applyFill="0">
      <alignment wrapText="1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79" borderId="0" applyNumberFormat="0" applyBorder="0" applyAlignment="0" applyProtection="0"/>
    <xf numFmtId="0" fontId="116" fillId="79" borderId="0" applyNumberFormat="0" applyBorder="0" applyAlignment="0" applyProtection="0"/>
    <xf numFmtId="0" fontId="116" fillId="79" borderId="0" applyNumberFormat="0" applyBorder="0" applyAlignment="0" applyProtection="0"/>
    <xf numFmtId="0" fontId="116" fillId="79" borderId="0" applyNumberFormat="0" applyBorder="0" applyAlignment="0" applyProtection="0"/>
    <xf numFmtId="0" fontId="116" fillId="79" borderId="0" applyNumberFormat="0" applyBorder="0" applyAlignment="0" applyProtection="0"/>
    <xf numFmtId="0" fontId="116" fillId="79" borderId="0" applyNumberFormat="0" applyBorder="0" applyAlignment="0" applyProtection="0"/>
    <xf numFmtId="0" fontId="116" fillId="79" borderId="0" applyNumberFormat="0" applyBorder="0" applyAlignment="0" applyProtection="0"/>
    <xf numFmtId="0" fontId="116" fillId="79" borderId="0" applyNumberFormat="0" applyBorder="0" applyAlignment="0" applyProtection="0"/>
    <xf numFmtId="0" fontId="116" fillId="79" borderId="0" applyNumberFormat="0" applyBorder="0" applyAlignment="0" applyProtection="0"/>
    <xf numFmtId="0" fontId="116" fillId="79" borderId="0" applyNumberFormat="0" applyBorder="0" applyAlignment="0" applyProtection="0"/>
    <xf numFmtId="49" fontId="38" fillId="0" borderId="0" applyBorder="0">
      <alignment vertical="top"/>
    </xf>
    <xf numFmtId="0" fontId="3" fillId="0" borderId="0"/>
    <xf numFmtId="0" fontId="3" fillId="0" borderId="0"/>
    <xf numFmtId="0" fontId="32" fillId="0" borderId="0"/>
    <xf numFmtId="0" fontId="47" fillId="0" borderId="0"/>
    <xf numFmtId="0" fontId="126" fillId="0" borderId="0"/>
    <xf numFmtId="0" fontId="19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49" fontId="38" fillId="0" borderId="0" applyBorder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2" fontId="40" fillId="0" borderId="0">
      <alignment vertical="top"/>
    </xf>
    <xf numFmtId="0" fontId="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9" fontId="38" fillId="0" borderId="0" applyBorder="0">
      <alignment vertical="top"/>
    </xf>
    <xf numFmtId="0" fontId="3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47" fillId="0" borderId="0"/>
    <xf numFmtId="0" fontId="32" fillId="0" borderId="0"/>
    <xf numFmtId="0" fontId="3" fillId="0" borderId="0"/>
    <xf numFmtId="0" fontId="47" fillId="0" borderId="0"/>
    <xf numFmtId="0" fontId="32" fillId="0" borderId="0"/>
    <xf numFmtId="0" fontId="32" fillId="0" borderId="0"/>
    <xf numFmtId="0" fontId="32" fillId="0" borderId="0"/>
    <xf numFmtId="49" fontId="38" fillId="0" borderId="0" applyBorder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/>
    <xf numFmtId="0" fontId="126" fillId="0" borderId="0"/>
    <xf numFmtId="0" fontId="47" fillId="0" borderId="0"/>
    <xf numFmtId="0" fontId="32" fillId="0" borderId="0"/>
    <xf numFmtId="0" fontId="32" fillId="0" borderId="0"/>
    <xf numFmtId="176" fontId="40" fillId="0" borderId="0">
      <alignment vertical="top"/>
    </xf>
    <xf numFmtId="49" fontId="38" fillId="0" borderId="0" applyBorder="0">
      <alignment vertical="top"/>
    </xf>
    <xf numFmtId="0" fontId="47" fillId="0" borderId="0"/>
    <xf numFmtId="0" fontId="32" fillId="0" borderId="0"/>
    <xf numFmtId="0" fontId="47" fillId="0" borderId="0"/>
    <xf numFmtId="0" fontId="32" fillId="0" borderId="0"/>
    <xf numFmtId="49" fontId="38" fillId="0" borderId="0" applyBorder="0">
      <alignment vertical="top"/>
    </xf>
    <xf numFmtId="0" fontId="32" fillId="0" borderId="0"/>
    <xf numFmtId="0" fontId="47" fillId="0" borderId="0"/>
    <xf numFmtId="0" fontId="32" fillId="0" borderId="0"/>
    <xf numFmtId="49" fontId="38" fillId="0" borderId="0" applyBorder="0">
      <alignment vertical="top"/>
    </xf>
    <xf numFmtId="0" fontId="11" fillId="0" borderId="0"/>
    <xf numFmtId="0" fontId="3" fillId="0" borderId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117" fillId="9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167" fontId="118" fillId="57" borderId="23" applyNumberFormat="0" applyBorder="0" applyAlignment="0">
      <alignment vertical="center"/>
      <protection locked="0"/>
    </xf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47" fillId="6" borderId="12" applyNumberFormat="0" applyFont="0" applyAlignment="0" applyProtection="0"/>
    <xf numFmtId="0" fontId="47" fillId="6" borderId="12" applyNumberFormat="0" applyFont="0" applyAlignment="0" applyProtection="0"/>
    <xf numFmtId="0" fontId="1" fillId="82" borderId="60" applyNumberFormat="0" applyFont="0" applyAlignment="0" applyProtection="0"/>
    <xf numFmtId="0" fontId="47" fillId="6" borderId="12" applyNumberFormat="0" applyFont="0" applyAlignment="0" applyProtection="0"/>
    <xf numFmtId="0" fontId="3" fillId="6" borderId="12" applyNumberFormat="0" applyFont="0" applyAlignment="0" applyProtection="0"/>
    <xf numFmtId="0" fontId="3" fillId="6" borderId="12" applyNumberFormat="0" applyFont="0" applyAlignment="0" applyProtection="0"/>
    <xf numFmtId="0" fontId="3" fillId="6" borderId="12" applyNumberFormat="0" applyFont="0" applyAlignment="0" applyProtection="0"/>
    <xf numFmtId="0" fontId="32" fillId="6" borderId="12" applyNumberFormat="0" applyFont="0" applyAlignment="0" applyProtection="0"/>
    <xf numFmtId="0" fontId="47" fillId="6" borderId="12" applyNumberFormat="0" applyFont="0" applyAlignment="0" applyProtection="0"/>
    <xf numFmtId="0" fontId="3" fillId="6" borderId="12" applyNumberFormat="0" applyFont="0" applyAlignment="0" applyProtection="0"/>
    <xf numFmtId="0" fontId="47" fillId="6" borderId="12" applyNumberFormat="0" applyFont="0" applyAlignment="0" applyProtection="0"/>
    <xf numFmtId="0" fontId="47" fillId="6" borderId="12" applyNumberFormat="0" applyFont="0" applyAlignment="0" applyProtection="0"/>
    <xf numFmtId="0" fontId="47" fillId="6" borderId="12" applyNumberFormat="0" applyFont="0" applyAlignment="0" applyProtection="0"/>
    <xf numFmtId="0" fontId="47" fillId="6" borderId="12" applyNumberFormat="0" applyFont="0" applyAlignment="0" applyProtection="0"/>
    <xf numFmtId="0" fontId="47" fillId="6" borderId="12" applyNumberFormat="0" applyFont="0" applyAlignment="0" applyProtection="0"/>
    <xf numFmtId="0" fontId="47" fillId="6" borderId="12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7" fillId="0" borderId="0" applyFont="0" applyFill="0" applyBorder="0" applyAlignment="0" applyProtection="0"/>
    <xf numFmtId="175" fontId="4" fillId="0" borderId="0" applyFont="0" applyFill="0" applyBorder="0" applyProtection="0">
      <alignment vertical="top"/>
    </xf>
    <xf numFmtId="9" fontId="3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39" fillId="0" borderId="0"/>
    <xf numFmtId="174" fontId="40" fillId="0" borderId="0">
      <alignment vertical="top"/>
    </xf>
    <xf numFmtId="179" fontId="40" fillId="0" borderId="0">
      <alignment vertical="top"/>
    </xf>
    <xf numFmtId="10" fontId="38" fillId="3" borderId="4">
      <alignment horizontal="right"/>
    </xf>
    <xf numFmtId="3" fontId="121" fillId="0" borderId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49" fontId="84" fillId="0" borderId="0">
      <alignment horizontal="center"/>
    </xf>
    <xf numFmtId="49" fontId="84" fillId="0" borderId="0">
      <alignment horizontal="center"/>
    </xf>
    <xf numFmtId="195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38" fillId="3" borderId="0" applyFont="0" applyBorder="0">
      <alignment horizontal="right"/>
    </xf>
    <xf numFmtId="4" fontId="38" fillId="3" borderId="0" applyBorder="0">
      <alignment horizontal="right"/>
    </xf>
    <xf numFmtId="4" fontId="38" fillId="3" borderId="0" applyBorder="0">
      <alignment horizontal="right"/>
    </xf>
    <xf numFmtId="4" fontId="38" fillId="3" borderId="0" applyFont="0" applyBorder="0">
      <alignment horizontal="right"/>
    </xf>
    <xf numFmtId="3" fontId="124" fillId="0" borderId="4" applyBorder="0">
      <alignment vertical="center"/>
    </xf>
    <xf numFmtId="4" fontId="38" fillId="3" borderId="0" applyFont="0" applyBorder="0">
      <alignment horizontal="right"/>
    </xf>
    <xf numFmtId="4" fontId="38" fillId="3" borderId="25" applyBorder="0">
      <alignment horizontal="right"/>
    </xf>
    <xf numFmtId="4" fontId="38" fillId="80" borderId="25" applyBorder="0">
      <alignment horizontal="right"/>
    </xf>
    <xf numFmtId="4" fontId="38" fillId="3" borderId="25" applyBorder="0">
      <alignment horizontal="right"/>
    </xf>
    <xf numFmtId="4" fontId="38" fillId="3" borderId="4" applyFont="0" applyBorder="0">
      <alignment horizontal="right"/>
    </xf>
    <xf numFmtId="4" fontId="38" fillId="3" borderId="4" applyFont="0" applyBorder="0">
      <alignment horizontal="right"/>
    </xf>
    <xf numFmtId="4" fontId="38" fillId="3" borderId="4" applyFont="0" applyBorder="0">
      <alignment horizontal="right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170" fontId="3" fillId="0" borderId="4" applyFont="0" applyFill="0" applyBorder="0" applyProtection="0">
      <alignment horizontal="center" vertical="center"/>
    </xf>
    <xf numFmtId="170" fontId="3" fillId="0" borderId="4" applyFont="0" applyFill="0" applyBorder="0" applyProtection="0">
      <alignment horizontal="center" vertical="center"/>
    </xf>
    <xf numFmtId="3" fontId="55" fillId="0" borderId="4" applyBorder="0">
      <alignment vertical="center"/>
    </xf>
    <xf numFmtId="44" fontId="44" fillId="0" borderId="0">
      <protection locked="0"/>
    </xf>
    <xf numFmtId="0" fontId="55" fillId="0" borderId="4" applyBorder="0">
      <alignment horizontal="center" vertical="center" wrapText="1"/>
    </xf>
    <xf numFmtId="0" fontId="3" fillId="0" borderId="0"/>
  </cellStyleXfs>
  <cellXfs count="264">
    <xf numFmtId="0" fontId="0" fillId="0" borderId="0" xfId="0"/>
    <xf numFmtId="0" fontId="5" fillId="0" borderId="0" xfId="2612" applyNumberFormat="1" applyFont="1" applyFill="1" applyBorder="1" applyAlignment="1" applyProtection="1">
      <alignment vertical="top"/>
    </xf>
    <xf numFmtId="0" fontId="5" fillId="0" borderId="0" xfId="2612" applyNumberFormat="1" applyFont="1" applyFill="1" applyBorder="1" applyAlignment="1" applyProtection="1">
      <alignment vertical="top" wrapText="1"/>
    </xf>
    <xf numFmtId="0" fontId="11" fillId="0" borderId="0" xfId="2611"/>
    <xf numFmtId="0" fontId="11" fillId="0" borderId="0" xfId="2611" applyBorder="1"/>
    <xf numFmtId="0" fontId="5" fillId="0" borderId="0" xfId="2611" applyNumberFormat="1" applyFont="1" applyFill="1" applyBorder="1" applyAlignment="1" applyProtection="1">
      <alignment vertical="top"/>
    </xf>
    <xf numFmtId="0" fontId="5" fillId="0" borderId="0" xfId="2611" applyNumberFormat="1" applyFont="1" applyFill="1" applyBorder="1" applyAlignment="1" applyProtection="1">
      <alignment vertical="top" wrapText="1"/>
    </xf>
    <xf numFmtId="0" fontId="11" fillId="0" borderId="4" xfId="2611" applyFont="1" applyBorder="1"/>
    <xf numFmtId="0" fontId="11" fillId="0" borderId="0" xfId="2611" applyBorder="1" applyAlignment="1">
      <alignment wrapText="1"/>
    </xf>
    <xf numFmtId="0" fontId="11" fillId="0" borderId="0" xfId="2611" applyAlignment="1">
      <alignment wrapText="1"/>
    </xf>
    <xf numFmtId="0" fontId="13" fillId="0" borderId="32" xfId="2611" applyFont="1" applyBorder="1" applyAlignment="1">
      <alignment horizontal="center" wrapText="1"/>
    </xf>
    <xf numFmtId="0" fontId="11" fillId="0" borderId="31" xfId="2611" applyFont="1" applyBorder="1"/>
    <xf numFmtId="0" fontId="11" fillId="0" borderId="36" xfId="2611" applyFont="1" applyBorder="1"/>
    <xf numFmtId="3" fontId="9" fillId="0" borderId="28" xfId="2611" applyNumberFormat="1" applyFont="1" applyBorder="1" applyAlignment="1"/>
    <xf numFmtId="3" fontId="9" fillId="0" borderId="33" xfId="2611" applyNumberFormat="1" applyFont="1" applyBorder="1" applyAlignment="1"/>
    <xf numFmtId="0" fontId="6" fillId="0" borderId="31" xfId="2611" applyFont="1" applyBorder="1" applyAlignment="1">
      <alignment wrapText="1"/>
    </xf>
    <xf numFmtId="0" fontId="6" fillId="0" borderId="31" xfId="2611" applyFont="1" applyBorder="1" applyAlignment="1">
      <alignment horizontal="justify" wrapText="1"/>
    </xf>
    <xf numFmtId="0" fontId="6" fillId="0" borderId="36" xfId="2611" applyFont="1" applyBorder="1" applyAlignment="1">
      <alignment wrapText="1"/>
    </xf>
    <xf numFmtId="0" fontId="13" fillId="0" borderId="32" xfId="2611" applyFont="1" applyBorder="1" applyAlignment="1">
      <alignment horizontal="right" wrapText="1"/>
    </xf>
    <xf numFmtId="0" fontId="13" fillId="0" borderId="34" xfId="2611" applyFont="1" applyBorder="1" applyAlignment="1">
      <alignment horizontal="right" wrapText="1"/>
    </xf>
    <xf numFmtId="0" fontId="6" fillId="0" borderId="33" xfId="2611" applyNumberFormat="1" applyFont="1" applyFill="1" applyBorder="1" applyAlignment="1" applyProtection="1">
      <alignment horizontal="center" vertical="center" wrapText="1"/>
    </xf>
    <xf numFmtId="0" fontId="6" fillId="0" borderId="35" xfId="2611" applyNumberFormat="1" applyFont="1" applyFill="1" applyBorder="1" applyAlignment="1" applyProtection="1">
      <alignment horizontal="center" vertical="center" wrapText="1"/>
    </xf>
    <xf numFmtId="0" fontId="6" fillId="0" borderId="36" xfId="2611" applyNumberFormat="1" applyFont="1" applyFill="1" applyBorder="1" applyAlignment="1" applyProtection="1">
      <alignment horizontal="center" vertical="center" wrapText="1"/>
    </xf>
    <xf numFmtId="0" fontId="13" fillId="0" borderId="25" xfId="2611" applyFont="1" applyBorder="1" applyAlignment="1">
      <alignment horizontal="center" wrapText="1"/>
    </xf>
    <xf numFmtId="0" fontId="6" fillId="0" borderId="30" xfId="2611" applyFont="1" applyBorder="1" applyAlignment="1">
      <alignment wrapText="1"/>
    </xf>
    <xf numFmtId="3" fontId="9" fillId="0" borderId="37" xfId="2611" applyNumberFormat="1" applyFont="1" applyBorder="1" applyAlignment="1"/>
    <xf numFmtId="0" fontId="13" fillId="0" borderId="34" xfId="2611" applyFont="1" applyBorder="1" applyAlignment="1">
      <alignment horizontal="center" wrapText="1"/>
    </xf>
    <xf numFmtId="0" fontId="13" fillId="0" borderId="38" xfId="2611" applyFont="1" applyBorder="1" applyAlignment="1">
      <alignment horizontal="center" wrapText="1"/>
    </xf>
    <xf numFmtId="0" fontId="6" fillId="0" borderId="39" xfId="2611" applyFont="1" applyBorder="1" applyAlignment="1">
      <alignment wrapText="1"/>
    </xf>
    <xf numFmtId="3" fontId="9" fillId="0" borderId="23" xfId="2611" applyNumberFormat="1" applyFont="1" applyBorder="1" applyAlignment="1"/>
    <xf numFmtId="3" fontId="9" fillId="0" borderId="25" xfId="2611" applyNumberFormat="1" applyFont="1" applyBorder="1" applyAlignment="1"/>
    <xf numFmtId="3" fontId="9" fillId="0" borderId="32" xfId="2611" applyNumberFormat="1" applyFont="1" applyBorder="1" applyAlignment="1"/>
    <xf numFmtId="3" fontId="9" fillId="0" borderId="34" xfId="2611" applyNumberFormat="1" applyFont="1" applyBorder="1" applyAlignment="1"/>
    <xf numFmtId="168" fontId="9" fillId="0" borderId="33" xfId="2654" applyNumberFormat="1" applyFont="1" applyBorder="1" applyAlignment="1"/>
    <xf numFmtId="168" fontId="9" fillId="0" borderId="34" xfId="2654" applyNumberFormat="1" applyFont="1" applyBorder="1" applyAlignment="1"/>
    <xf numFmtId="168" fontId="9" fillId="0" borderId="40" xfId="2654" applyNumberFormat="1" applyFont="1" applyBorder="1" applyAlignment="1"/>
    <xf numFmtId="3" fontId="6" fillId="0" borderId="41" xfId="2611" applyNumberFormat="1" applyFont="1" applyBorder="1" applyAlignment="1"/>
    <xf numFmtId="3" fontId="6" fillId="0" borderId="29" xfId="2611" applyNumberFormat="1" applyFont="1" applyBorder="1" applyAlignment="1">
      <alignment horizontal="center" vertical="center"/>
    </xf>
    <xf numFmtId="3" fontId="6" fillId="0" borderId="29" xfId="2611" applyNumberFormat="1" applyFont="1" applyBorder="1" applyAlignment="1"/>
    <xf numFmtId="3" fontId="6" fillId="0" borderId="4" xfId="2611" applyNumberFormat="1" applyFont="1" applyBorder="1" applyAlignment="1">
      <alignment horizontal="center" vertical="center"/>
    </xf>
    <xf numFmtId="3" fontId="6" fillId="0" borderId="4" xfId="2611" applyNumberFormat="1" applyFont="1" applyBorder="1" applyAlignment="1"/>
    <xf numFmtId="3" fontId="6" fillId="0" borderId="35" xfId="2611" applyNumberFormat="1" applyFont="1" applyBorder="1" applyAlignment="1">
      <alignment horizontal="center" vertical="center"/>
    </xf>
    <xf numFmtId="0" fontId="16" fillId="0" borderId="0" xfId="2611" applyFont="1"/>
    <xf numFmtId="3" fontId="6" fillId="3" borderId="4" xfId="2611" applyNumberFormat="1" applyFont="1" applyFill="1" applyBorder="1" applyAlignment="1" applyProtection="1">
      <protection locked="0"/>
    </xf>
    <xf numFmtId="0" fontId="11" fillId="3" borderId="31" xfId="2611" applyFont="1" applyFill="1" applyBorder="1" applyProtection="1">
      <protection locked="0"/>
    </xf>
    <xf numFmtId="0" fontId="6" fillId="3" borderId="31" xfId="2611" applyFont="1" applyFill="1" applyBorder="1" applyAlignment="1" applyProtection="1">
      <alignment wrapText="1"/>
      <protection locked="0"/>
    </xf>
    <xf numFmtId="0" fontId="6" fillId="3" borderId="36" xfId="2611" applyFont="1" applyFill="1" applyBorder="1" applyAlignment="1" applyProtection="1">
      <alignment wrapText="1"/>
      <protection locked="0"/>
    </xf>
    <xf numFmtId="0" fontId="11" fillId="3" borderId="29" xfId="2611" applyFont="1" applyFill="1" applyBorder="1" applyProtection="1">
      <protection locked="0"/>
    </xf>
    <xf numFmtId="0" fontId="11" fillId="3" borderId="30" xfId="2611" applyFont="1" applyFill="1" applyBorder="1" applyProtection="1">
      <protection locked="0"/>
    </xf>
    <xf numFmtId="0" fontId="11" fillId="3" borderId="4" xfId="2611" applyFont="1" applyFill="1" applyBorder="1" applyProtection="1">
      <protection locked="0"/>
    </xf>
    <xf numFmtId="0" fontId="11" fillId="3" borderId="35" xfId="2611" applyFont="1" applyFill="1" applyBorder="1" applyProtection="1">
      <protection locked="0"/>
    </xf>
    <xf numFmtId="0" fontId="11" fillId="3" borderId="36" xfId="2611" applyFont="1" applyFill="1" applyBorder="1" applyProtection="1">
      <protection locked="0"/>
    </xf>
    <xf numFmtId="0" fontId="8" fillId="3" borderId="42" xfId="2611" applyFont="1" applyFill="1" applyBorder="1" applyAlignment="1" applyProtection="1">
      <alignment wrapText="1"/>
      <protection locked="0"/>
    </xf>
    <xf numFmtId="0" fontId="8" fillId="3" borderId="39" xfId="2611" applyFont="1" applyFill="1" applyBorder="1" applyAlignment="1" applyProtection="1">
      <alignment wrapText="1"/>
      <protection locked="0"/>
    </xf>
    <xf numFmtId="0" fontId="11" fillId="3" borderId="27" xfId="2611" applyFont="1" applyFill="1" applyBorder="1" applyProtection="1">
      <protection locked="0"/>
    </xf>
    <xf numFmtId="0" fontId="11" fillId="3" borderId="42" xfId="2611" applyFont="1" applyFill="1" applyBorder="1" applyProtection="1">
      <protection locked="0"/>
    </xf>
    <xf numFmtId="0" fontId="11" fillId="0" borderId="0" xfId="2611" applyProtection="1"/>
    <xf numFmtId="0" fontId="12" fillId="0" borderId="0" xfId="2612" applyNumberFormat="1" applyFont="1" applyFill="1" applyBorder="1" applyAlignment="1" applyProtection="1">
      <alignment vertical="top"/>
    </xf>
    <xf numFmtId="0" fontId="12" fillId="0" borderId="0" xfId="2612" applyNumberFormat="1" applyFont="1" applyFill="1" applyBorder="1" applyAlignment="1" applyProtection="1">
      <alignment vertical="top" wrapText="1"/>
    </xf>
    <xf numFmtId="0" fontId="0" fillId="0" borderId="0" xfId="0" applyAlignment="1">
      <alignment wrapText="1"/>
    </xf>
    <xf numFmtId="0" fontId="5" fillId="0" borderId="25" xfId="2612" applyNumberFormat="1" applyFont="1" applyFill="1" applyBorder="1" applyAlignment="1" applyProtection="1">
      <alignment vertical="top"/>
    </xf>
    <xf numFmtId="0" fontId="5" fillId="0" borderId="32" xfId="2612" applyNumberFormat="1" applyFont="1" applyFill="1" applyBorder="1" applyAlignment="1" applyProtection="1">
      <alignment vertical="top"/>
    </xf>
    <xf numFmtId="0" fontId="11" fillId="0" borderId="34" xfId="2611" applyFont="1" applyBorder="1"/>
    <xf numFmtId="0" fontId="5" fillId="0" borderId="43" xfId="2612" applyNumberFormat="1" applyFont="1" applyFill="1" applyBorder="1" applyAlignment="1" applyProtection="1">
      <alignment vertical="top" wrapText="1"/>
    </xf>
    <xf numFmtId="0" fontId="5" fillId="0" borderId="44" xfId="2612" applyNumberFormat="1" applyFont="1" applyFill="1" applyBorder="1" applyAlignment="1" applyProtection="1">
      <alignment vertical="top" wrapText="1"/>
    </xf>
    <xf numFmtId="0" fontId="11" fillId="0" borderId="45" xfId="2611" applyFont="1" applyBorder="1" applyAlignment="1">
      <alignment wrapText="1"/>
    </xf>
    <xf numFmtId="0" fontId="22" fillId="0" borderId="0" xfId="0" applyFont="1" applyAlignment="1">
      <alignment horizontal="center" wrapText="1"/>
    </xf>
    <xf numFmtId="0" fontId="17" fillId="0" borderId="0" xfId="0" applyFont="1" applyAlignment="1">
      <alignment horizontal="justify"/>
    </xf>
    <xf numFmtId="0" fontId="22" fillId="0" borderId="0" xfId="0" applyFont="1" applyAlignment="1">
      <alignment horizontal="justify"/>
    </xf>
    <xf numFmtId="0" fontId="0" fillId="0" borderId="0" xfId="0" applyBorder="1"/>
    <xf numFmtId="0" fontId="18" fillId="0" borderId="0" xfId="0" applyFont="1" applyAlignment="1">
      <alignment wrapText="1"/>
    </xf>
    <xf numFmtId="0" fontId="17" fillId="0" borderId="19" xfId="0" applyFont="1" applyBorder="1" applyAlignment="1">
      <alignment horizontal="justify" vertical="top" wrapText="1"/>
    </xf>
    <xf numFmtId="0" fontId="17" fillId="0" borderId="46" xfId="0" applyFont="1" applyBorder="1" applyAlignment="1">
      <alignment horizontal="justify" vertical="top" wrapText="1"/>
    </xf>
    <xf numFmtId="0" fontId="17" fillId="0" borderId="47" xfId="0" applyFont="1" applyBorder="1" applyAlignment="1">
      <alignment horizontal="justify" vertical="top" wrapText="1"/>
    </xf>
    <xf numFmtId="0" fontId="17" fillId="0" borderId="47" xfId="0" applyFont="1" applyBorder="1" applyAlignment="1">
      <alignment horizontal="center" vertical="top" wrapText="1"/>
    </xf>
    <xf numFmtId="0" fontId="22" fillId="0" borderId="46" xfId="0" applyFont="1" applyBorder="1" applyAlignment="1">
      <alignment horizontal="justify" vertical="top" wrapText="1"/>
    </xf>
    <xf numFmtId="0" fontId="26" fillId="0" borderId="46" xfId="0" applyFont="1" applyBorder="1" applyAlignment="1">
      <alignment horizontal="justify" vertical="top" wrapText="1"/>
    </xf>
    <xf numFmtId="0" fontId="17" fillId="0" borderId="0" xfId="0" applyFont="1"/>
    <xf numFmtId="0" fontId="0" fillId="0" borderId="0" xfId="0" applyAlignment="1"/>
    <xf numFmtId="0" fontId="22" fillId="0" borderId="48" xfId="0" applyFont="1" applyBorder="1" applyAlignment="1">
      <alignment horizontal="justify" vertical="top" wrapText="1"/>
    </xf>
    <xf numFmtId="0" fontId="22" fillId="0" borderId="49" xfId="0" applyFont="1" applyBorder="1" applyAlignment="1">
      <alignment horizontal="center" vertical="top" wrapText="1"/>
    </xf>
    <xf numFmtId="0" fontId="0" fillId="0" borderId="0" xfId="0" applyFill="1"/>
    <xf numFmtId="0" fontId="22" fillId="0" borderId="0" xfId="0" applyFont="1" applyBorder="1" applyAlignment="1">
      <alignment horizontal="justify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justify" vertical="top" wrapText="1"/>
    </xf>
    <xf numFmtId="0" fontId="17" fillId="0" borderId="50" xfId="0" applyFont="1" applyBorder="1" applyAlignment="1">
      <alignment horizontal="justify" vertical="top" wrapText="1"/>
    </xf>
    <xf numFmtId="0" fontId="0" fillId="0" borderId="4" xfId="0" applyBorder="1"/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0" xfId="0" applyFont="1" applyProtection="1">
      <protection locked="0"/>
    </xf>
    <xf numFmtId="0" fontId="6" fillId="0" borderId="4" xfId="0" applyFont="1" applyBorder="1" applyProtection="1">
      <protection locked="0"/>
    </xf>
    <xf numFmtId="169" fontId="31" fillId="0" borderId="0" xfId="603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11" fillId="0" borderId="0" xfId="2611" applyFont="1"/>
    <xf numFmtId="0" fontId="7" fillId="0" borderId="0" xfId="648" applyFont="1" applyFill="1" applyBorder="1" applyProtection="1">
      <alignment horizontal="center" vertical="center" wrapText="1"/>
      <protection locked="0"/>
    </xf>
    <xf numFmtId="169" fontId="6" fillId="3" borderId="4" xfId="0" applyNumberFormat="1" applyFont="1" applyFill="1" applyBorder="1" applyProtection="1">
      <protection locked="0"/>
    </xf>
    <xf numFmtId="169" fontId="6" fillId="57" borderId="4" xfId="0" applyNumberFormat="1" applyFont="1" applyFill="1" applyBorder="1" applyProtection="1">
      <protection locked="0"/>
    </xf>
    <xf numFmtId="169" fontId="6" fillId="0" borderId="0" xfId="0" applyNumberFormat="1" applyFont="1" applyFill="1" applyBorder="1" applyProtection="1">
      <protection locked="0"/>
    </xf>
    <xf numFmtId="169" fontId="6" fillId="0" borderId="0" xfId="603" applyNumberFormat="1" applyFont="1" applyFill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7" fillId="0" borderId="4" xfId="648" applyFont="1" applyBorder="1" applyProtection="1">
      <alignment horizontal="center" vertical="center" wrapText="1"/>
      <protection locked="0"/>
    </xf>
    <xf numFmtId="0" fontId="11" fillId="0" borderId="0" xfId="2611" applyFont="1" applyFill="1" applyBorder="1"/>
    <xf numFmtId="0" fontId="6" fillId="0" borderId="4" xfId="0" applyFont="1" applyBorder="1" applyAlignment="1" applyProtection="1">
      <alignment wrapText="1"/>
      <protection locked="0"/>
    </xf>
    <xf numFmtId="169" fontId="6" fillId="0" borderId="0" xfId="0" applyNumberFormat="1" applyFont="1" applyFill="1" applyBorder="1" applyAlignment="1" applyProtection="1">
      <protection locked="0"/>
    </xf>
    <xf numFmtId="0" fontId="11" fillId="0" borderId="0" xfId="2611" applyFont="1" applyAlignment="1">
      <alignment wrapText="1"/>
    </xf>
    <xf numFmtId="169" fontId="6" fillId="3" borderId="4" xfId="0" applyNumberFormat="1" applyFont="1" applyFill="1" applyBorder="1" applyProtection="1"/>
    <xf numFmtId="169" fontId="10" fillId="72" borderId="0" xfId="603" applyNumberFormat="1" applyFont="1" applyFill="1" applyBorder="1" applyAlignment="1" applyProtection="1">
      <alignment horizontal="center"/>
      <protection locked="0"/>
    </xf>
    <xf numFmtId="0" fontId="7" fillId="72" borderId="0" xfId="648" applyFont="1" applyFill="1" applyBorder="1" applyProtection="1">
      <alignment horizontal="center" vertical="center" wrapText="1"/>
      <protection locked="0"/>
    </xf>
    <xf numFmtId="169" fontId="6" fillId="72" borderId="0" xfId="0" applyNumberFormat="1" applyFont="1" applyFill="1" applyBorder="1" applyProtection="1">
      <protection locked="0"/>
    </xf>
    <xf numFmtId="169" fontId="6" fillId="72" borderId="0" xfId="603" applyNumberFormat="1" applyFont="1" applyFill="1" applyBorder="1" applyAlignment="1" applyProtection="1">
      <alignment horizontal="right"/>
      <protection locked="0"/>
    </xf>
    <xf numFmtId="0" fontId="6" fillId="72" borderId="0" xfId="0" applyFont="1" applyFill="1" applyBorder="1" applyProtection="1">
      <protection locked="0"/>
    </xf>
    <xf numFmtId="169" fontId="6" fillId="72" borderId="0" xfId="0" applyNumberFormat="1" applyFont="1" applyFill="1" applyBorder="1" applyProtection="1"/>
    <xf numFmtId="0" fontId="11" fillId="72" borderId="0" xfId="2611" applyFill="1" applyBorder="1"/>
    <xf numFmtId="169" fontId="6" fillId="3" borderId="4" xfId="603" applyNumberFormat="1" applyFont="1" applyFill="1" applyBorder="1" applyAlignment="1" applyProtection="1">
      <alignment horizontal="right"/>
      <protection locked="0"/>
    </xf>
    <xf numFmtId="0" fontId="33" fillId="0" borderId="4" xfId="648" applyFont="1" applyBorder="1" applyProtection="1">
      <alignment horizontal="center" vertical="center" wrapText="1"/>
      <protection locked="0"/>
    </xf>
    <xf numFmtId="169" fontId="10" fillId="72" borderId="4" xfId="603" applyNumberFormat="1" applyFont="1" applyFill="1" applyBorder="1" applyAlignment="1" applyProtection="1">
      <alignment horizontal="center"/>
      <protection locked="0"/>
    </xf>
    <xf numFmtId="169" fontId="6" fillId="72" borderId="4" xfId="0" applyNumberFormat="1" applyFont="1" applyFill="1" applyBorder="1" applyProtection="1">
      <protection locked="0"/>
    </xf>
    <xf numFmtId="1" fontId="11" fillId="0" borderId="0" xfId="2611" applyNumberFormat="1"/>
    <xf numFmtId="0" fontId="7" fillId="0" borderId="4" xfId="0" applyFont="1" applyBorder="1" applyAlignment="1" applyProtection="1">
      <alignment horizontal="center" vertical="center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0" fontId="6" fillId="72" borderId="4" xfId="0" applyFont="1" applyFill="1" applyBorder="1" applyProtection="1">
      <protection locked="0"/>
    </xf>
    <xf numFmtId="0" fontId="31" fillId="72" borderId="4" xfId="603" applyFont="1" applyFill="1" applyBorder="1" applyAlignment="1" applyProtection="1">
      <alignment horizontal="center"/>
      <protection locked="0"/>
    </xf>
    <xf numFmtId="0" fontId="6" fillId="0" borderId="4" xfId="603" applyFont="1" applyFill="1" applyBorder="1" applyAlignment="1" applyProtection="1">
      <alignment horizontal="center"/>
      <protection locked="0"/>
    </xf>
    <xf numFmtId="0" fontId="6" fillId="0" borderId="4" xfId="603" applyFont="1" applyFill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6" fillId="0" borderId="4" xfId="603" applyFont="1" applyFill="1" applyBorder="1" applyAlignment="1" applyProtection="1">
      <alignment horizontal="center" wrapText="1"/>
      <protection locked="0"/>
    </xf>
    <xf numFmtId="0" fontId="6" fillId="0" borderId="4" xfId="603" applyFont="1" applyFill="1" applyBorder="1" applyAlignment="1" applyProtection="1">
      <alignment horizontal="left" wrapText="1"/>
      <protection locked="0"/>
    </xf>
    <xf numFmtId="49" fontId="20" fillId="81" borderId="4" xfId="0" applyNumberFormat="1" applyFont="1" applyFill="1" applyBorder="1" applyAlignment="1">
      <alignment horizontal="center" vertical="center" wrapText="1"/>
    </xf>
    <xf numFmtId="1" fontId="6" fillId="81" borderId="4" xfId="0" applyNumberFormat="1" applyFont="1" applyFill="1" applyBorder="1" applyAlignment="1">
      <alignment horizontal="left" vertical="center" wrapText="1"/>
    </xf>
    <xf numFmtId="14" fontId="6" fillId="81" borderId="4" xfId="0" applyNumberFormat="1" applyFont="1" applyFill="1" applyBorder="1" applyAlignment="1">
      <alignment horizontal="left" vertical="center" wrapText="1"/>
    </xf>
    <xf numFmtId="0" fontId="20" fillId="81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vertical="center" wrapText="1"/>
    </xf>
    <xf numFmtId="0" fontId="20" fillId="72" borderId="4" xfId="0" applyFont="1" applyFill="1" applyBorder="1" applyAlignment="1">
      <alignment horizontal="center" vertical="center" wrapText="1"/>
    </xf>
    <xf numFmtId="49" fontId="6" fillId="72" borderId="4" xfId="0" applyNumberFormat="1" applyFont="1" applyFill="1" applyBorder="1" applyAlignment="1">
      <alignment vertical="center" wrapText="1"/>
    </xf>
    <xf numFmtId="49" fontId="6" fillId="52" borderId="4" xfId="0" applyNumberFormat="1" applyFont="1" applyFill="1" applyBorder="1" applyAlignment="1">
      <alignment vertical="center" wrapText="1"/>
    </xf>
    <xf numFmtId="0" fontId="41" fillId="0" borderId="0" xfId="0" applyFont="1"/>
    <xf numFmtId="49" fontId="23" fillId="72" borderId="4" xfId="0" applyNumberFormat="1" applyFont="1" applyFill="1" applyBorder="1" applyAlignment="1">
      <alignment horizontal="center" vertical="center" wrapText="1"/>
    </xf>
    <xf numFmtId="0" fontId="23" fillId="72" borderId="4" xfId="0" applyFont="1" applyFill="1" applyBorder="1" applyAlignment="1">
      <alignment horizontal="center" vertical="center" wrapText="1"/>
    </xf>
    <xf numFmtId="1" fontId="22" fillId="72" borderId="4" xfId="0" applyNumberFormat="1" applyFont="1" applyFill="1" applyBorder="1" applyAlignment="1">
      <alignment horizontal="left" vertical="center" wrapText="1"/>
    </xf>
    <xf numFmtId="49" fontId="22" fillId="72" borderId="4" xfId="0" applyNumberFormat="1" applyFont="1" applyFill="1" applyBorder="1" applyAlignment="1">
      <alignment vertical="center" wrapText="1"/>
    </xf>
    <xf numFmtId="14" fontId="22" fillId="72" borderId="4" xfId="0" applyNumberFormat="1" applyFont="1" applyFill="1" applyBorder="1" applyAlignment="1">
      <alignment horizontal="left" vertical="center" wrapText="1"/>
    </xf>
    <xf numFmtId="170" fontId="22" fillId="72" borderId="4" xfId="0" applyNumberFormat="1" applyFont="1" applyFill="1" applyBorder="1" applyAlignment="1">
      <alignment vertical="center" wrapText="1"/>
    </xf>
    <xf numFmtId="0" fontId="21" fillId="0" borderId="52" xfId="0" applyNumberFormat="1" applyFont="1" applyBorder="1" applyAlignment="1">
      <alignment horizontal="center" vertical="center" wrapText="1"/>
    </xf>
    <xf numFmtId="0" fontId="23" fillId="0" borderId="52" xfId="0" applyNumberFormat="1" applyFont="1" applyBorder="1" applyAlignment="1">
      <alignment horizontal="left" vertical="center"/>
    </xf>
    <xf numFmtId="0" fontId="41" fillId="0" borderId="52" xfId="0" applyFont="1" applyBorder="1"/>
    <xf numFmtId="49" fontId="21" fillId="0" borderId="52" xfId="0" applyNumberFormat="1" applyFont="1" applyBorder="1" applyAlignment="1">
      <alignment horizontal="center" vertical="center" wrapText="1"/>
    </xf>
    <xf numFmtId="3" fontId="11" fillId="3" borderId="4" xfId="2611" applyNumberFormat="1" applyFont="1" applyFill="1" applyBorder="1" applyProtection="1">
      <protection locked="0"/>
    </xf>
    <xf numFmtId="3" fontId="11" fillId="3" borderId="31" xfId="2611" applyNumberFormat="1" applyFont="1" applyFill="1" applyBorder="1" applyProtection="1">
      <protection locked="0"/>
    </xf>
    <xf numFmtId="3" fontId="11" fillId="3" borderId="35" xfId="2611" applyNumberFormat="1" applyFont="1" applyFill="1" applyBorder="1" applyProtection="1">
      <protection locked="0"/>
    </xf>
    <xf numFmtId="3" fontId="11" fillId="3" borderId="29" xfId="2611" applyNumberFormat="1" applyFont="1" applyFill="1" applyBorder="1" applyProtection="1">
      <protection locked="0"/>
    </xf>
    <xf numFmtId="3" fontId="11" fillId="0" borderId="29" xfId="2611" applyNumberFormat="1" applyFont="1" applyBorder="1"/>
    <xf numFmtId="3" fontId="11" fillId="0" borderId="30" xfId="2611" applyNumberFormat="1" applyFont="1" applyBorder="1"/>
    <xf numFmtId="3" fontId="11" fillId="0" borderId="4" xfId="2611" applyNumberFormat="1" applyFont="1" applyBorder="1"/>
    <xf numFmtId="3" fontId="11" fillId="0" borderId="31" xfId="2611" applyNumberFormat="1" applyFont="1" applyBorder="1"/>
    <xf numFmtId="4" fontId="6" fillId="0" borderId="41" xfId="2611" applyNumberFormat="1" applyFont="1" applyBorder="1" applyAlignment="1"/>
    <xf numFmtId="167" fontId="6" fillId="3" borderId="4" xfId="0" applyNumberFormat="1" applyFont="1" applyFill="1" applyBorder="1" applyProtection="1"/>
    <xf numFmtId="167" fontId="6" fillId="57" borderId="4" xfId="0" applyNumberFormat="1" applyFont="1" applyFill="1" applyBorder="1" applyProtection="1">
      <protection locked="0"/>
    </xf>
    <xf numFmtId="167" fontId="10" fillId="72" borderId="4" xfId="603" applyNumberFormat="1" applyFont="1" applyFill="1" applyBorder="1" applyAlignment="1" applyProtection="1">
      <alignment horizontal="center"/>
      <protection locked="0"/>
    </xf>
    <xf numFmtId="167" fontId="6" fillId="3" borderId="4" xfId="0" applyNumberFormat="1" applyFont="1" applyFill="1" applyBorder="1" applyProtection="1">
      <protection locked="0"/>
    </xf>
    <xf numFmtId="167" fontId="31" fillId="72" borderId="4" xfId="603" applyNumberFormat="1" applyFont="1" applyFill="1" applyBorder="1" applyAlignment="1" applyProtection="1">
      <alignment horizontal="center"/>
      <protection locked="0"/>
    </xf>
    <xf numFmtId="167" fontId="6" fillId="3" borderId="4" xfId="0" applyNumberFormat="1" applyFont="1" applyFill="1" applyBorder="1" applyAlignment="1" applyProtection="1">
      <protection locked="0"/>
    </xf>
    <xf numFmtId="4" fontId="11" fillId="0" borderId="29" xfId="2611" applyNumberFormat="1" applyBorder="1"/>
    <xf numFmtId="4" fontId="11" fillId="0" borderId="4" xfId="2611" applyNumberFormat="1" applyBorder="1"/>
    <xf numFmtId="4" fontId="11" fillId="0" borderId="35" xfId="2611" applyNumberFormat="1" applyBorder="1"/>
    <xf numFmtId="4" fontId="9" fillId="0" borderId="37" xfId="2611" applyNumberFormat="1" applyFont="1" applyBorder="1" applyAlignment="1"/>
    <xf numFmtId="4" fontId="6" fillId="0" borderId="29" xfId="2611" applyNumberFormat="1" applyFont="1" applyBorder="1" applyAlignment="1">
      <alignment horizontal="center" vertical="center"/>
    </xf>
    <xf numFmtId="4" fontId="6" fillId="0" borderId="29" xfId="2611" applyNumberFormat="1" applyFont="1" applyBorder="1" applyAlignment="1"/>
    <xf numFmtId="4" fontId="11" fillId="0" borderId="30" xfId="2611" applyNumberFormat="1" applyFont="1" applyBorder="1"/>
    <xf numFmtId="4" fontId="9" fillId="0" borderId="28" xfId="2611" applyNumberFormat="1" applyFont="1" applyBorder="1" applyAlignment="1"/>
    <xf numFmtId="4" fontId="6" fillId="0" borderId="4" xfId="2611" applyNumberFormat="1" applyFont="1" applyBorder="1" applyAlignment="1">
      <alignment horizontal="center" vertical="center"/>
    </xf>
    <xf numFmtId="4" fontId="6" fillId="0" borderId="4" xfId="2611" applyNumberFormat="1" applyFont="1" applyBorder="1" applyAlignment="1"/>
    <xf numFmtId="4" fontId="6" fillId="3" borderId="4" xfId="2611" applyNumberFormat="1" applyFont="1" applyFill="1" applyBorder="1" applyAlignment="1" applyProtection="1">
      <protection locked="0"/>
    </xf>
    <xf numFmtId="4" fontId="11" fillId="3" borderId="31" xfId="2611" applyNumberFormat="1" applyFont="1" applyFill="1" applyBorder="1" applyProtection="1">
      <protection locked="0"/>
    </xf>
    <xf numFmtId="4" fontId="11" fillId="3" borderId="4" xfId="2611" applyNumberFormat="1" applyFont="1" applyFill="1" applyBorder="1" applyProtection="1">
      <protection locked="0"/>
    </xf>
    <xf numFmtId="4" fontId="9" fillId="0" borderId="33" xfId="2611" applyNumberFormat="1" applyFont="1" applyBorder="1" applyAlignment="1"/>
    <xf numFmtId="4" fontId="6" fillId="0" borderId="35" xfId="2611" applyNumberFormat="1" applyFont="1" applyBorder="1" applyAlignment="1">
      <alignment horizontal="center" vertical="center"/>
    </xf>
    <xf numFmtId="4" fontId="11" fillId="0" borderId="36" xfId="2611" applyNumberFormat="1" applyFont="1" applyBorder="1"/>
    <xf numFmtId="4" fontId="9" fillId="0" borderId="25" xfId="2611" applyNumberFormat="1" applyFont="1" applyBorder="1" applyAlignment="1"/>
    <xf numFmtId="4" fontId="11" fillId="3" borderId="29" xfId="2611" applyNumberFormat="1" applyFont="1" applyFill="1" applyBorder="1" applyProtection="1">
      <protection locked="0"/>
    </xf>
    <xf numFmtId="4" fontId="11" fillId="3" borderId="30" xfId="2611" applyNumberFormat="1" applyFont="1" applyFill="1" applyBorder="1" applyProtection="1">
      <protection locked="0"/>
    </xf>
    <xf numFmtId="4" fontId="9" fillId="0" borderId="32" xfId="2611" applyNumberFormat="1" applyFont="1" applyBorder="1" applyAlignment="1"/>
    <xf numFmtId="4" fontId="11" fillId="0" borderId="4" xfId="2611" applyNumberFormat="1" applyFont="1" applyBorder="1"/>
    <xf numFmtId="4" fontId="11" fillId="0" borderId="31" xfId="2611" applyNumberFormat="1" applyFont="1" applyBorder="1"/>
    <xf numFmtId="4" fontId="9" fillId="0" borderId="34" xfId="2611" applyNumberFormat="1" applyFont="1" applyBorder="1" applyAlignment="1"/>
    <xf numFmtId="4" fontId="11" fillId="3" borderId="35" xfId="2611" applyNumberFormat="1" applyFont="1" applyFill="1" applyBorder="1" applyProtection="1">
      <protection locked="0"/>
    </xf>
    <xf numFmtId="4" fontId="11" fillId="3" borderId="36" xfId="2611" applyNumberFormat="1" applyFont="1" applyFill="1" applyBorder="1" applyProtection="1">
      <protection locked="0"/>
    </xf>
    <xf numFmtId="4" fontId="11" fillId="0" borderId="29" xfId="2611" applyNumberFormat="1" applyFont="1" applyBorder="1"/>
    <xf numFmtId="4" fontId="11" fillId="3" borderId="27" xfId="2611" applyNumberFormat="1" applyFont="1" applyFill="1" applyBorder="1" applyProtection="1">
      <protection locked="0"/>
    </xf>
    <xf numFmtId="4" fontId="11" fillId="3" borderId="42" xfId="2611" applyNumberFormat="1" applyFont="1" applyFill="1" applyBorder="1" applyProtection="1">
      <protection locked="0"/>
    </xf>
    <xf numFmtId="171" fontId="11" fillId="3" borderId="31" xfId="2611" applyNumberFormat="1" applyFont="1" applyFill="1" applyBorder="1" applyProtection="1">
      <protection locked="0"/>
    </xf>
    <xf numFmtId="171" fontId="11" fillId="3" borderId="35" xfId="2611" applyNumberFormat="1" applyFont="1" applyFill="1" applyBorder="1" applyProtection="1">
      <protection locked="0"/>
    </xf>
    <xf numFmtId="171" fontId="11" fillId="3" borderId="36" xfId="2611" applyNumberFormat="1" applyFont="1" applyFill="1" applyBorder="1" applyProtection="1">
      <protection locked="0"/>
    </xf>
    <xf numFmtId="171" fontId="11" fillId="3" borderId="29" xfId="2611" applyNumberFormat="1" applyFont="1" applyFill="1" applyBorder="1" applyProtection="1">
      <protection locked="0"/>
    </xf>
    <xf numFmtId="171" fontId="11" fillId="3" borderId="30" xfId="2611" applyNumberFormat="1" applyFont="1" applyFill="1" applyBorder="1" applyProtection="1">
      <protection locked="0"/>
    </xf>
    <xf numFmtId="171" fontId="11" fillId="0" borderId="29" xfId="2611" applyNumberFormat="1" applyFont="1" applyBorder="1"/>
    <xf numFmtId="171" fontId="11" fillId="0" borderId="30" xfId="2611" applyNumberFormat="1" applyFont="1" applyBorder="1"/>
    <xf numFmtId="171" fontId="11" fillId="0" borderId="4" xfId="2611" applyNumberFormat="1" applyFont="1" applyBorder="1"/>
    <xf numFmtId="171" fontId="11" fillId="0" borderId="31" xfId="2611" applyNumberFormat="1" applyFont="1" applyBorder="1"/>
    <xf numFmtId="171" fontId="11" fillId="3" borderId="4" xfId="2611" applyNumberFormat="1" applyFont="1" applyFill="1" applyBorder="1" applyProtection="1">
      <protection locked="0"/>
    </xf>
    <xf numFmtId="170" fontId="11" fillId="3" borderId="4" xfId="2611" applyNumberFormat="1" applyFont="1" applyFill="1" applyBorder="1" applyProtection="1">
      <protection locked="0"/>
    </xf>
    <xf numFmtId="171" fontId="6" fillId="0" borderId="41" xfId="2611" applyNumberFormat="1" applyFont="1" applyBorder="1" applyAlignment="1"/>
    <xf numFmtId="171" fontId="11" fillId="0" borderId="39" xfId="2611" applyNumberFormat="1" applyFont="1" applyBorder="1"/>
    <xf numFmtId="171" fontId="9" fillId="0" borderId="32" xfId="2611" applyNumberFormat="1" applyFont="1" applyBorder="1" applyAlignment="1"/>
    <xf numFmtId="171" fontId="9" fillId="0" borderId="25" xfId="2611" applyNumberFormat="1" applyFont="1" applyBorder="1" applyAlignment="1"/>
    <xf numFmtId="171" fontId="9" fillId="0" borderId="34" xfId="2611" applyNumberFormat="1" applyFont="1" applyBorder="1" applyAlignment="1"/>
    <xf numFmtId="171" fontId="11" fillId="0" borderId="25" xfId="2611" applyNumberFormat="1" applyBorder="1"/>
    <xf numFmtId="171" fontId="11" fillId="0" borderId="32" xfId="2611" applyNumberFormat="1" applyBorder="1"/>
    <xf numFmtId="171" fontId="11" fillId="0" borderId="34" xfId="2611" applyNumberFormat="1" applyBorder="1"/>
    <xf numFmtId="171" fontId="11" fillId="0" borderId="29" xfId="2611" applyNumberFormat="1" applyBorder="1"/>
    <xf numFmtId="171" fontId="11" fillId="0" borderId="30" xfId="2611" applyNumberFormat="1" applyBorder="1"/>
    <xf numFmtId="171" fontId="11" fillId="0" borderId="4" xfId="2611" applyNumberFormat="1" applyBorder="1"/>
    <xf numFmtId="171" fontId="11" fillId="0" borderId="31" xfId="2611" applyNumberFormat="1" applyBorder="1"/>
    <xf numFmtId="171" fontId="11" fillId="0" borderId="35" xfId="2611" applyNumberFormat="1" applyBorder="1"/>
    <xf numFmtId="171" fontId="11" fillId="0" borderId="36" xfId="2611" applyNumberFormat="1" applyBorder="1"/>
    <xf numFmtId="177" fontId="11" fillId="0" borderId="0" xfId="2611" applyNumberFormat="1"/>
    <xf numFmtId="0" fontId="17" fillId="0" borderId="51" xfId="0" applyFont="1" applyBorder="1" applyAlignment="1">
      <alignment horizontal="justify" vertical="top" wrapText="1"/>
    </xf>
    <xf numFmtId="166" fontId="6" fillId="3" borderId="4" xfId="0" applyNumberFormat="1" applyFont="1" applyFill="1" applyBorder="1" applyProtection="1">
      <protection locked="0"/>
    </xf>
    <xf numFmtId="166" fontId="6" fillId="57" borderId="4" xfId="0" applyNumberFormat="1" applyFont="1" applyFill="1" applyBorder="1" applyProtection="1">
      <protection locked="0"/>
    </xf>
    <xf numFmtId="166" fontId="6" fillId="3" borderId="4" xfId="603" applyNumberFormat="1" applyFont="1" applyFill="1" applyBorder="1" applyAlignment="1" applyProtection="1">
      <alignment horizontal="right"/>
      <protection locked="0"/>
    </xf>
    <xf numFmtId="0" fontId="127" fillId="0" borderId="0" xfId="2765" applyFont="1" applyProtection="1"/>
    <xf numFmtId="0" fontId="128" fillId="0" borderId="0" xfId="2611" applyFont="1"/>
    <xf numFmtId="3" fontId="5" fillId="0" borderId="0" xfId="2612" applyNumberFormat="1" applyFont="1" applyFill="1" applyBorder="1" applyAlignment="1" applyProtection="1">
      <alignment vertical="top"/>
    </xf>
    <xf numFmtId="197" fontId="5" fillId="0" borderId="0" xfId="2612" applyNumberFormat="1" applyFont="1" applyFill="1" applyBorder="1" applyAlignment="1" applyProtection="1">
      <alignment vertical="top"/>
    </xf>
    <xf numFmtId="171" fontId="9" fillId="0" borderId="23" xfId="2611" applyNumberFormat="1" applyFont="1" applyBorder="1" applyAlignment="1"/>
    <xf numFmtId="0" fontId="0" fillId="0" borderId="0" xfId="0" applyAlignment="1">
      <alignment horizontal="right" wrapText="1"/>
    </xf>
    <xf numFmtId="0" fontId="12" fillId="0" borderId="0" xfId="2612" applyNumberFormat="1" applyFont="1" applyFill="1" applyBorder="1" applyAlignment="1" applyProtection="1">
      <alignment horizontal="center" vertical="top"/>
    </xf>
    <xf numFmtId="177" fontId="128" fillId="0" borderId="0" xfId="2611" applyNumberFormat="1" applyFont="1"/>
    <xf numFmtId="0" fontId="27" fillId="57" borderId="0" xfId="0" applyFont="1" applyFill="1" applyAlignment="1">
      <alignment horizontal="center" wrapText="1"/>
    </xf>
    <xf numFmtId="0" fontId="28" fillId="57" borderId="0" xfId="0" applyFont="1" applyFill="1" applyAlignment="1">
      <alignment wrapText="1"/>
    </xf>
    <xf numFmtId="0" fontId="22" fillId="3" borderId="0" xfId="0" applyFont="1" applyFill="1" applyAlignment="1">
      <alignment horizontal="justify" wrapText="1"/>
    </xf>
    <xf numFmtId="0" fontId="18" fillId="3" borderId="0" xfId="0" applyFont="1" applyFill="1" applyAlignment="1">
      <alignment wrapText="1"/>
    </xf>
    <xf numFmtId="0" fontId="22" fillId="0" borderId="0" xfId="0" applyFont="1" applyAlignment="1">
      <alignment horizontal="justify"/>
    </xf>
    <xf numFmtId="0" fontId="0" fillId="0" borderId="0" xfId="0" applyAlignment="1"/>
    <xf numFmtId="0" fontId="17" fillId="0" borderId="0" xfId="0" applyFont="1" applyAlignment="1">
      <alignment horizontal="justify"/>
    </xf>
    <xf numFmtId="0" fontId="18" fillId="0" borderId="0" xfId="0" applyFont="1" applyAlignment="1"/>
    <xf numFmtId="0" fontId="17" fillId="0" borderId="55" xfId="0" applyFont="1" applyBorder="1" applyAlignment="1">
      <alignment horizontal="center" vertical="top" wrapText="1"/>
    </xf>
    <xf numFmtId="0" fontId="17" fillId="0" borderId="48" xfId="0" applyFont="1" applyBorder="1" applyAlignment="1">
      <alignment horizontal="center" vertical="top" wrapText="1"/>
    </xf>
    <xf numFmtId="0" fontId="22" fillId="0" borderId="55" xfId="0" applyFont="1" applyBorder="1" applyAlignment="1">
      <alignment horizontal="justify" vertical="top" wrapText="1"/>
    </xf>
    <xf numFmtId="0" fontId="22" fillId="0" borderId="56" xfId="0" applyFont="1" applyBorder="1" applyAlignment="1">
      <alignment horizontal="justify" vertical="top" wrapText="1"/>
    </xf>
    <xf numFmtId="0" fontId="22" fillId="0" borderId="48" xfId="0" applyFont="1" applyBorder="1" applyAlignment="1">
      <alignment horizontal="justify" vertical="top" wrapText="1"/>
    </xf>
    <xf numFmtId="0" fontId="17" fillId="0" borderId="56" xfId="0" applyFont="1" applyBorder="1" applyAlignment="1">
      <alignment horizontal="center" vertical="top" wrapText="1"/>
    </xf>
    <xf numFmtId="0" fontId="22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7" fillId="3" borderId="0" xfId="0" applyFont="1" applyFill="1" applyAlignment="1">
      <alignment horizontal="justify" wrapText="1"/>
    </xf>
    <xf numFmtId="0" fontId="17" fillId="3" borderId="0" xfId="0" applyFont="1" applyFill="1" applyAlignment="1">
      <alignment horizontal="justify"/>
    </xf>
    <xf numFmtId="0" fontId="0" fillId="3" borderId="0" xfId="0" applyFill="1" applyAlignment="1"/>
    <xf numFmtId="0" fontId="22" fillId="3" borderId="0" xfId="0" applyFont="1" applyFill="1" applyAlignment="1">
      <alignment horizontal="justify"/>
    </xf>
    <xf numFmtId="0" fontId="18" fillId="3" borderId="0" xfId="0" applyFont="1" applyFill="1" applyAlignment="1"/>
    <xf numFmtId="0" fontId="17" fillId="0" borderId="0" xfId="0" applyFont="1" applyAlignment="1">
      <alignment horizontal="justify" wrapText="1"/>
    </xf>
    <xf numFmtId="0" fontId="31" fillId="72" borderId="4" xfId="603" applyFont="1" applyFill="1" applyBorder="1" applyAlignment="1" applyProtection="1">
      <alignment horizontal="center"/>
      <protection locked="0"/>
    </xf>
    <xf numFmtId="0" fontId="10" fillId="72" borderId="4" xfId="603" applyFont="1" applyFill="1" applyBorder="1" applyAlignment="1" applyProtection="1">
      <alignment horizontal="center" wrapText="1"/>
      <protection locked="0"/>
    </xf>
    <xf numFmtId="0" fontId="5" fillId="0" borderId="22" xfId="2611" applyNumberFormat="1" applyFont="1" applyFill="1" applyBorder="1" applyAlignment="1" applyProtection="1">
      <alignment horizontal="center" vertical="top"/>
    </xf>
    <xf numFmtId="0" fontId="5" fillId="0" borderId="57" xfId="2611" applyNumberFormat="1" applyFont="1" applyFill="1" applyBorder="1" applyAlignment="1" applyProtection="1">
      <alignment horizontal="center" vertical="top"/>
    </xf>
    <xf numFmtId="0" fontId="6" fillId="3" borderId="37" xfId="2611" applyNumberFormat="1" applyFont="1" applyFill="1" applyBorder="1" applyAlignment="1" applyProtection="1">
      <alignment horizontal="center" vertical="center" wrapText="1"/>
      <protection locked="0"/>
    </xf>
    <xf numFmtId="0" fontId="6" fillId="3" borderId="29" xfId="2611" applyNumberFormat="1" applyFont="1" applyFill="1" applyBorder="1" applyAlignment="1" applyProtection="1">
      <alignment horizontal="center" vertical="center" wrapText="1"/>
      <protection locked="0"/>
    </xf>
    <xf numFmtId="0" fontId="6" fillId="3" borderId="30" xfId="2611" applyNumberFormat="1" applyFont="1" applyFill="1" applyBorder="1" applyAlignment="1" applyProtection="1">
      <alignment horizontal="center" vertical="center" wrapText="1"/>
      <protection locked="0"/>
    </xf>
    <xf numFmtId="0" fontId="5" fillId="0" borderId="58" xfId="2611" applyNumberFormat="1" applyFont="1" applyFill="1" applyBorder="1" applyAlignment="1" applyProtection="1">
      <alignment horizontal="center" vertical="center" wrapText="1"/>
    </xf>
    <xf numFmtId="0" fontId="5" fillId="0" borderId="59" xfId="2611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protection locked="0"/>
    </xf>
    <xf numFmtId="0" fontId="20" fillId="0" borderId="41" xfId="0" applyNumberFormat="1" applyFont="1" applyBorder="1" applyAlignment="1">
      <alignment horizontal="center" vertical="center" wrapText="1"/>
    </xf>
    <xf numFmtId="0" fontId="20" fillId="0" borderId="26" xfId="0" applyNumberFormat="1" applyFont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20" fillId="0" borderId="54" xfId="0" applyNumberFormat="1" applyFont="1" applyBorder="1" applyAlignment="1">
      <alignment horizontal="center" vertical="center" wrapText="1"/>
    </xf>
    <xf numFmtId="0" fontId="20" fillId="0" borderId="53" xfId="0" applyNumberFormat="1" applyFont="1" applyBorder="1" applyAlignment="1">
      <alignment horizontal="center" vertical="center" wrapText="1"/>
    </xf>
  </cellXfs>
  <cellStyles count="2766">
    <cellStyle name=" 1" xfId="1"/>
    <cellStyle name="%" xfId="2"/>
    <cellStyle name="%_Inputs" xfId="3"/>
    <cellStyle name="%_Inputs (const)" xfId="4"/>
    <cellStyle name="%_Inputs Co" xfId="5"/>
    <cellStyle name="_!!! отчетные Форматы минэнерго к ИП 2011 (1.11.10)" xfId="6"/>
    <cellStyle name="___RAB__2014" xfId="7"/>
    <cellStyle name="_01-Свод НВВ 2011_постатейно" xfId="8"/>
    <cellStyle name="_2010 ПО, потери" xfId="9"/>
    <cellStyle name="_2011 ПО, потери" xfId="10"/>
    <cellStyle name="_Model_RAB Мой" xfId="11"/>
    <cellStyle name="_Model_RAB Мой_PR.PROG.WARM.NOTCOMBI.2012.2.16_v1.4(04.04.11) " xfId="12"/>
    <cellStyle name="_Model_RAB Мой_Книга2_PR.PROG.WARM.NOTCOMBI.2012.2.16_v1.4(04.04.11) " xfId="13"/>
    <cellStyle name="_Model_RAB_MRSK_svod" xfId="14"/>
    <cellStyle name="_Model_RAB_MRSK_svod_PR.PROG.WARM.NOTCOMBI.2012.2.16_v1.4(04.04.11) " xfId="15"/>
    <cellStyle name="_Model_RAB_MRSK_svod_Книга2_PR.PROG.WARM.NOTCOMBI.2012.2.16_v1.4(04.04.11) " xfId="16"/>
    <cellStyle name="_RAB Астрахань послед. 26.03.10" xfId="17"/>
    <cellStyle name="_Волгоград" xfId="18"/>
    <cellStyle name="_Волгоград Модель_RAB  ( опер.утв.2009, со сглаж.6,2%)" xfId="19"/>
    <cellStyle name="_Волгоград Модель_RAB ( опер.утв.2009) 6,2 БС" xfId="20"/>
    <cellStyle name="_выпадающие доходы от снижения ПО (1)" xfId="21"/>
    <cellStyle name="_выручка по присоединениям2" xfId="22"/>
    <cellStyle name="_Дефицит Выручки-2010" xfId="23"/>
    <cellStyle name="_ЕИАС" xfId="24"/>
    <cellStyle name="_Исходные данные для модели" xfId="25"/>
    <cellStyle name="_калмыкия 2010" xfId="26"/>
    <cellStyle name="_Кап.вложения - табл 6.2.5" xfId="27"/>
    <cellStyle name="_Книга2" xfId="28"/>
    <cellStyle name="_Конечный вариант КАП ВЛОЖ на ПРИС по 4 филиалам (741 829 из 11 000 руб) без 1 и 2 кв и впу 14_06 на общую 2 772 млрд" xfId="29"/>
    <cellStyle name="_Копия RAB_КЭ_с тарифными решениями 2010 (2) (2)" xfId="30"/>
    <cellStyle name="_Копия Модель_RAB_Калмэнерго_рост10 (опер на уровне утв 2009 со сглаж )" xfId="31"/>
    <cellStyle name="_Коррект 2009 формула16" xfId="32"/>
    <cellStyle name="_Корректировка НВВ 2011 АЭ" xfId="33"/>
    <cellStyle name="_Кубань НВВ (2)" xfId="34"/>
    <cellStyle name="_Лист4" xfId="35"/>
    <cellStyle name="_Макет_Итоговый лист по анализу ИПР" xfId="36"/>
    <cellStyle name="_меню по ТП (2)" xfId="37"/>
    <cellStyle name="_МОДЕЛЬ_1 (2)" xfId="38"/>
    <cellStyle name="_МОДЕЛЬ_1 (2)_PR.PROG.WARM.NOTCOMBI.2012.2.16_v1.4(04.04.11) " xfId="39"/>
    <cellStyle name="_МОДЕЛЬ_1 (2)_Книга2_PR.PROG.WARM.NOTCOMBI.2012.2.16_v1.4(04.04.11) " xfId="40"/>
    <cellStyle name="_Модель_RAB (формат 08032009)" xfId="41"/>
    <cellStyle name="_НВВ 2009 постатейно свод по филиалам_09_02_09" xfId="42"/>
    <cellStyle name="_НВВ 2009 постатейно свод по филиалам_для Валентина" xfId="43"/>
    <cellStyle name="_Омск" xfId="44"/>
    <cellStyle name="_П 1.3, 1.4, 1.5." xfId="45"/>
    <cellStyle name="_П1.16.3_2008-2011 (1)" xfId="46"/>
    <cellStyle name="_Передача 2005_отпр в РЭК_сентябрь2005" xfId="47"/>
    <cellStyle name="_Плановая выручка 2010-по  двум  договорам" xfId="48"/>
    <cellStyle name="_пр 5 тариф RAB" xfId="49"/>
    <cellStyle name="_пр 5 тариф RAB_PR.PROG.WARM.NOTCOMBI.2012.2.16_v1.4(04.04.11) " xfId="50"/>
    <cellStyle name="_пр 5 тариф RAB_Книга2_PR.PROG.WARM.NOTCOMBI.2012.2.16_v1.4(04.04.11) " xfId="51"/>
    <cellStyle name="_Предожение _ДБП_2009 г ( согласованные БП)  (2)" xfId="52"/>
    <cellStyle name="_Приведенная НВВ 2011" xfId="53"/>
    <cellStyle name="_Прил 3-3.2 Статьи сметы затрат и расход из приб КЭН" xfId="54"/>
    <cellStyle name="_Приложение 2,3-3.2" xfId="55"/>
    <cellStyle name="_Приложение МТС-3-КС" xfId="56"/>
    <cellStyle name="_Приложение-МТС--2-1" xfId="57"/>
    <cellStyle name="_Приложения 1_4кприказу_филиала_31_03_11" xfId="58"/>
    <cellStyle name="_Расчет RAB_22072008" xfId="59"/>
    <cellStyle name="_Расчет RAB_22072008_PR.PROG.WARM.NOTCOMBI.2012.2.16_v1.4(04.04.11) " xfId="60"/>
    <cellStyle name="_Расчет RAB_22072008_Книга2_PR.PROG.WARM.NOTCOMBI.2012.2.16_v1.4(04.04.11) " xfId="61"/>
    <cellStyle name="_Расчет RAB_Лен и МОЭСК_с 2010 года_14.04.2009_со сглаж_version 3.0_без ФСК" xfId="62"/>
    <cellStyle name="_Расчет RAB_Лен и МОЭСК_с 2010 года_14.04.2009_со сглаж_version 3.0_без ФСК_PR.PROG.WARM.NOTCOMBI.2012.2.16_v1.4(04.04.11) " xfId="63"/>
    <cellStyle name="_Расчет RAB_Лен и МОЭСК_с 2010 года_14.04.2009_со сглаж_version 3.0_без ФСК_Книга2_PR.PROG.WARM.NOTCOMBI.2012.2.16_v1.4(04.04.11) " xfId="64"/>
    <cellStyle name="_Расчет по RAB корректировка НВВ 2011 АЭ" xfId="65"/>
    <cellStyle name="_Расчет под  Заключение-Самара" xfId="66"/>
    <cellStyle name="_Расчет_конечные тарифы_2010г " xfId="67"/>
    <cellStyle name="_расшифровки" xfId="68"/>
    <cellStyle name="_реестр" xfId="69"/>
    <cellStyle name="_Ростов НВВ на 2010-2014" xfId="70"/>
    <cellStyle name="_РЭ_RAB_продление_28_09_10 _новаяИПР" xfId="71"/>
    <cellStyle name="_Свод по ИПР (2)" xfId="72"/>
    <cellStyle name="_Согласования_0810_final" xfId="73"/>
    <cellStyle name="_таблицы для расчетов28-04-08_2006-2009_прибыль корр_по ИА" xfId="74"/>
    <cellStyle name="_таблицы для расчетов28-04-08_2006-2009с ИА" xfId="75"/>
    <cellStyle name="_Форма 6  РТК.xls(отчет по Адр пр. ЛО)" xfId="76"/>
    <cellStyle name="_форма П1.30 для УРТ" xfId="77"/>
    <cellStyle name="_Формат НВВ (для пилотов по RAB) 12 мес_вар 2 без нагрузочных" xfId="78"/>
    <cellStyle name="_Формат разбивки по МРСК_РСК" xfId="79"/>
    <cellStyle name="_Формат расчета неподконтрольных" xfId="80"/>
    <cellStyle name="_Формат_для Согласования" xfId="81"/>
    <cellStyle name="_Формат_Сводный для согласования" xfId="82"/>
    <cellStyle name="’ћѓћ‚›‰" xfId="88"/>
    <cellStyle name="”ќђќ‘ћ‚›‰" xfId="83"/>
    <cellStyle name="”љ‘ђћ‚ђќќ›‰" xfId="84"/>
    <cellStyle name="„…ќ…†ќ›‰" xfId="85"/>
    <cellStyle name="‡ђѓћ‹ћ‚ћљ1" xfId="86"/>
    <cellStyle name="‡ђѓћ‹ћ‚ћљ2" xfId="87"/>
    <cellStyle name="20% - Accent1" xfId="89"/>
    <cellStyle name="20% - Accent2" xfId="90"/>
    <cellStyle name="20% - Accent3" xfId="91"/>
    <cellStyle name="20% - Accent4" xfId="92"/>
    <cellStyle name="20% - Accent5" xfId="93"/>
    <cellStyle name="20% - Accent6" xfId="94"/>
    <cellStyle name="20% - Акцент1 10" xfId="95"/>
    <cellStyle name="20% - Акцент1 11" xfId="96"/>
    <cellStyle name="20% - Акцент1 2" xfId="97"/>
    <cellStyle name="20% - Акцент1 3" xfId="98"/>
    <cellStyle name="20% - Акцент1 4" xfId="99"/>
    <cellStyle name="20% - Акцент1 5" xfId="100"/>
    <cellStyle name="20% - Акцент1 6" xfId="101"/>
    <cellStyle name="20% - Акцент1 7" xfId="102"/>
    <cellStyle name="20% - Акцент1 8" xfId="103"/>
    <cellStyle name="20% - Акцент1 9" xfId="104"/>
    <cellStyle name="20% - Акцент2 10" xfId="105"/>
    <cellStyle name="20% - Акцент2 11" xfId="106"/>
    <cellStyle name="20% - Акцент2 2" xfId="107"/>
    <cellStyle name="20% - Акцент2 3" xfId="108"/>
    <cellStyle name="20% - Акцент2 4" xfId="109"/>
    <cellStyle name="20% - Акцент2 5" xfId="110"/>
    <cellStyle name="20% - Акцент2 6" xfId="111"/>
    <cellStyle name="20% - Акцент2 7" xfId="112"/>
    <cellStyle name="20% - Акцент2 8" xfId="113"/>
    <cellStyle name="20% - Акцент2 9" xfId="114"/>
    <cellStyle name="20% - Акцент3 10" xfId="115"/>
    <cellStyle name="20% - Акцент3 11" xfId="116"/>
    <cellStyle name="20% - Акцент3 2" xfId="117"/>
    <cellStyle name="20% - Акцент3 3" xfId="118"/>
    <cellStyle name="20% - Акцент3 4" xfId="119"/>
    <cellStyle name="20% - Акцент3 5" xfId="120"/>
    <cellStyle name="20% - Акцент3 6" xfId="121"/>
    <cellStyle name="20% - Акцент3 7" xfId="122"/>
    <cellStyle name="20% - Акцент3 8" xfId="123"/>
    <cellStyle name="20% - Акцент3 9" xfId="124"/>
    <cellStyle name="20% - Акцент4 10" xfId="125"/>
    <cellStyle name="20% - Акцент4 11" xfId="126"/>
    <cellStyle name="20% - Акцент4 2" xfId="127"/>
    <cellStyle name="20% - Акцент4 3" xfId="128"/>
    <cellStyle name="20% - Акцент4 4" xfId="129"/>
    <cellStyle name="20% - Акцент4 5" xfId="130"/>
    <cellStyle name="20% - Акцент4 6" xfId="131"/>
    <cellStyle name="20% - Акцент4 7" xfId="132"/>
    <cellStyle name="20% - Акцент4 8" xfId="133"/>
    <cellStyle name="20% - Акцент4 9" xfId="134"/>
    <cellStyle name="20% - Акцент5 10" xfId="135"/>
    <cellStyle name="20% - Акцент5 11" xfId="136"/>
    <cellStyle name="20% - Акцент5 2" xfId="137"/>
    <cellStyle name="20% - Акцент5 3" xfId="138"/>
    <cellStyle name="20% - Акцент5 4" xfId="139"/>
    <cellStyle name="20% - Акцент5 5" xfId="140"/>
    <cellStyle name="20% - Акцент5 6" xfId="141"/>
    <cellStyle name="20% - Акцент5 7" xfId="142"/>
    <cellStyle name="20% - Акцент5 8" xfId="143"/>
    <cellStyle name="20% - Акцент5 9" xfId="144"/>
    <cellStyle name="20% - Акцент6 10" xfId="145"/>
    <cellStyle name="20% - Акцент6 11" xfId="146"/>
    <cellStyle name="20% - Акцент6 2" xfId="147"/>
    <cellStyle name="20% - Акцент6 3" xfId="148"/>
    <cellStyle name="20% - Акцент6 4" xfId="149"/>
    <cellStyle name="20% - Акцент6 5" xfId="150"/>
    <cellStyle name="20% - Акцент6 6" xfId="151"/>
    <cellStyle name="20% - Акцент6 7" xfId="152"/>
    <cellStyle name="20% - Акцент6 8" xfId="153"/>
    <cellStyle name="20% - Акцент6 9" xfId="154"/>
    <cellStyle name="40% - Accent1" xfId="155"/>
    <cellStyle name="40% - Accent2" xfId="156"/>
    <cellStyle name="40% - Accent3" xfId="157"/>
    <cellStyle name="40% - Accent4" xfId="158"/>
    <cellStyle name="40% - Accent5" xfId="159"/>
    <cellStyle name="40% - Accent6" xfId="160"/>
    <cellStyle name="40% - Акцент1 10" xfId="161"/>
    <cellStyle name="40% - Акцент1 11" xfId="162"/>
    <cellStyle name="40% - Акцент1 2" xfId="163"/>
    <cellStyle name="40% - Акцент1 3" xfId="164"/>
    <cellStyle name="40% - Акцент1 4" xfId="165"/>
    <cellStyle name="40% - Акцент1 5" xfId="166"/>
    <cellStyle name="40% - Акцент1 6" xfId="167"/>
    <cellStyle name="40% - Акцент1 7" xfId="168"/>
    <cellStyle name="40% - Акцент1 8" xfId="169"/>
    <cellStyle name="40% - Акцент1 9" xfId="170"/>
    <cellStyle name="40% - Акцент2 10" xfId="171"/>
    <cellStyle name="40% - Акцент2 11" xfId="172"/>
    <cellStyle name="40% - Акцент2 2" xfId="173"/>
    <cellStyle name="40% - Акцент2 3" xfId="174"/>
    <cellStyle name="40% - Акцент2 4" xfId="175"/>
    <cellStyle name="40% - Акцент2 5" xfId="176"/>
    <cellStyle name="40% - Акцент2 6" xfId="177"/>
    <cellStyle name="40% - Акцент2 7" xfId="178"/>
    <cellStyle name="40% - Акцент2 8" xfId="179"/>
    <cellStyle name="40% - Акцент2 9" xfId="180"/>
    <cellStyle name="40% - Акцент3 10" xfId="181"/>
    <cellStyle name="40% - Акцент3 11" xfId="182"/>
    <cellStyle name="40% - Акцент3 2" xfId="183"/>
    <cellStyle name="40% - Акцент3 3" xfId="184"/>
    <cellStyle name="40% - Акцент3 4" xfId="185"/>
    <cellStyle name="40% - Акцент3 5" xfId="186"/>
    <cellStyle name="40% - Акцент3 6" xfId="187"/>
    <cellStyle name="40% - Акцент3 7" xfId="188"/>
    <cellStyle name="40% - Акцент3 8" xfId="189"/>
    <cellStyle name="40% - Акцент3 9" xfId="190"/>
    <cellStyle name="40% - Акцент4 10" xfId="191"/>
    <cellStyle name="40% - Акцент4 11" xfId="192"/>
    <cellStyle name="40% - Акцент4 2" xfId="193"/>
    <cellStyle name="40% - Акцент4 3" xfId="194"/>
    <cellStyle name="40% - Акцент4 4" xfId="195"/>
    <cellStyle name="40% - Акцент4 5" xfId="196"/>
    <cellStyle name="40% - Акцент4 6" xfId="197"/>
    <cellStyle name="40% - Акцент4 7" xfId="198"/>
    <cellStyle name="40% - Акцент4 8" xfId="199"/>
    <cellStyle name="40% - Акцент4 9" xfId="200"/>
    <cellStyle name="40% - Акцент5 10" xfId="201"/>
    <cellStyle name="40% - Акцент5 11" xfId="202"/>
    <cellStyle name="40% - Акцент5 2" xfId="203"/>
    <cellStyle name="40% - Акцент5 3" xfId="204"/>
    <cellStyle name="40% - Акцент5 4" xfId="205"/>
    <cellStyle name="40% - Акцент5 5" xfId="206"/>
    <cellStyle name="40% - Акцент5 6" xfId="207"/>
    <cellStyle name="40% - Акцент5 7" xfId="208"/>
    <cellStyle name="40% - Акцент5 8" xfId="209"/>
    <cellStyle name="40% - Акцент5 9" xfId="210"/>
    <cellStyle name="40% - Акцент6 10" xfId="211"/>
    <cellStyle name="40% - Акцент6 11" xfId="212"/>
    <cellStyle name="40% - Акцент6 2" xfId="213"/>
    <cellStyle name="40% - Акцент6 3" xfId="214"/>
    <cellStyle name="40% - Акцент6 4" xfId="215"/>
    <cellStyle name="40% - Акцент6 5" xfId="216"/>
    <cellStyle name="40% - Акцент6 6" xfId="217"/>
    <cellStyle name="40% - Акцент6 7" xfId="218"/>
    <cellStyle name="40% - Акцент6 8" xfId="219"/>
    <cellStyle name="40% - Акцент6 9" xfId="220"/>
    <cellStyle name="60% - Accent1" xfId="221"/>
    <cellStyle name="60% - Accent2" xfId="222"/>
    <cellStyle name="60% - Accent3" xfId="223"/>
    <cellStyle name="60% - Accent4" xfId="224"/>
    <cellStyle name="60% - Accent5" xfId="225"/>
    <cellStyle name="60% - Accent6" xfId="226"/>
    <cellStyle name="60% - Акцент1 10" xfId="227"/>
    <cellStyle name="60% - Акцент1 11" xfId="228"/>
    <cellStyle name="60% - Акцент1 2" xfId="229"/>
    <cellStyle name="60% - Акцент1 3" xfId="230"/>
    <cellStyle name="60% - Акцент1 4" xfId="231"/>
    <cellStyle name="60% - Акцент1 5" xfId="232"/>
    <cellStyle name="60% - Акцент1 6" xfId="233"/>
    <cellStyle name="60% - Акцент1 7" xfId="234"/>
    <cellStyle name="60% - Акцент1 8" xfId="235"/>
    <cellStyle name="60% - Акцент1 9" xfId="236"/>
    <cellStyle name="60% - Акцент2 10" xfId="237"/>
    <cellStyle name="60% - Акцент2 11" xfId="238"/>
    <cellStyle name="60% - Акцент2 2" xfId="239"/>
    <cellStyle name="60% - Акцент2 3" xfId="240"/>
    <cellStyle name="60% - Акцент2 4" xfId="241"/>
    <cellStyle name="60% - Акцент2 5" xfId="242"/>
    <cellStyle name="60% - Акцент2 6" xfId="243"/>
    <cellStyle name="60% - Акцент2 7" xfId="244"/>
    <cellStyle name="60% - Акцент2 8" xfId="245"/>
    <cellStyle name="60% - Акцент2 9" xfId="246"/>
    <cellStyle name="60% - Акцент3 10" xfId="247"/>
    <cellStyle name="60% - Акцент3 11" xfId="248"/>
    <cellStyle name="60% - Акцент3 2" xfId="249"/>
    <cellStyle name="60% - Акцент3 3" xfId="250"/>
    <cellStyle name="60% - Акцент3 4" xfId="251"/>
    <cellStyle name="60% - Акцент3 5" xfId="252"/>
    <cellStyle name="60% - Акцент3 6" xfId="253"/>
    <cellStyle name="60% - Акцент3 7" xfId="254"/>
    <cellStyle name="60% - Акцент3 8" xfId="255"/>
    <cellStyle name="60% - Акцент3 9" xfId="256"/>
    <cellStyle name="60% - Акцент4 10" xfId="257"/>
    <cellStyle name="60% - Акцент4 11" xfId="258"/>
    <cellStyle name="60% - Акцент4 2" xfId="259"/>
    <cellStyle name="60% - Акцент4 3" xfId="260"/>
    <cellStyle name="60% - Акцент4 4" xfId="261"/>
    <cellStyle name="60% - Акцент4 5" xfId="262"/>
    <cellStyle name="60% - Акцент4 6" xfId="263"/>
    <cellStyle name="60% - Акцент4 7" xfId="264"/>
    <cellStyle name="60% - Акцент4 8" xfId="265"/>
    <cellStyle name="60% - Акцент4 9" xfId="266"/>
    <cellStyle name="60% - Акцент5 10" xfId="267"/>
    <cellStyle name="60% - Акцент5 11" xfId="268"/>
    <cellStyle name="60% - Акцент5 2" xfId="269"/>
    <cellStyle name="60% - Акцент5 3" xfId="270"/>
    <cellStyle name="60% - Акцент5 4" xfId="271"/>
    <cellStyle name="60% - Акцент5 5" xfId="272"/>
    <cellStyle name="60% - Акцент5 6" xfId="273"/>
    <cellStyle name="60% - Акцент5 7" xfId="274"/>
    <cellStyle name="60% - Акцент5 8" xfId="275"/>
    <cellStyle name="60% - Акцент5 9" xfId="276"/>
    <cellStyle name="60% - Акцент6 10" xfId="277"/>
    <cellStyle name="60% - Акцент6 11" xfId="278"/>
    <cellStyle name="60% - Акцент6 2" xfId="279"/>
    <cellStyle name="60% - Акцент6 3" xfId="280"/>
    <cellStyle name="60% - Акцент6 4" xfId="281"/>
    <cellStyle name="60% - Акцент6 5" xfId="282"/>
    <cellStyle name="60% - Акцент6 6" xfId="283"/>
    <cellStyle name="60% - Акцент6 7" xfId="284"/>
    <cellStyle name="60% - Акцент6 8" xfId="285"/>
    <cellStyle name="60% - Акцент6 9" xfId="286"/>
    <cellStyle name="Accent1" xfId="287"/>
    <cellStyle name="Accent1 - 20%" xfId="288"/>
    <cellStyle name="Accent1 - 40%" xfId="289"/>
    <cellStyle name="Accent1 - 60%" xfId="290"/>
    <cellStyle name="Accent1 2" xfId="291"/>
    <cellStyle name="Accent1 3" xfId="292"/>
    <cellStyle name="Accent1_Критерии RAB" xfId="293"/>
    <cellStyle name="Accent2" xfId="294"/>
    <cellStyle name="Accent2 - 20%" xfId="295"/>
    <cellStyle name="Accent2 - 40%" xfId="296"/>
    <cellStyle name="Accent2 - 60%" xfId="297"/>
    <cellStyle name="Accent2 2" xfId="298"/>
    <cellStyle name="Accent2 3" xfId="299"/>
    <cellStyle name="Accent2_Критерии RAB" xfId="300"/>
    <cellStyle name="Accent3" xfId="301"/>
    <cellStyle name="Accent3 - 20%" xfId="302"/>
    <cellStyle name="Accent3 - 40%" xfId="303"/>
    <cellStyle name="Accent3 - 60%" xfId="304"/>
    <cellStyle name="Accent3 2" xfId="305"/>
    <cellStyle name="Accent3 3" xfId="306"/>
    <cellStyle name="Accent3_Критерии RAB" xfId="307"/>
    <cellStyle name="Accent4" xfId="308"/>
    <cellStyle name="Accent4 - 20%" xfId="309"/>
    <cellStyle name="Accent4 - 40%" xfId="310"/>
    <cellStyle name="Accent4 - 60%" xfId="311"/>
    <cellStyle name="Accent4 2" xfId="312"/>
    <cellStyle name="Accent4 3" xfId="313"/>
    <cellStyle name="Accent4_Критерии RAB" xfId="314"/>
    <cellStyle name="Accent5" xfId="315"/>
    <cellStyle name="Accent5 - 20%" xfId="316"/>
    <cellStyle name="Accent5 - 40%" xfId="317"/>
    <cellStyle name="Accent5 - 60%" xfId="318"/>
    <cellStyle name="Accent5 2" xfId="319"/>
    <cellStyle name="Accent5 3" xfId="320"/>
    <cellStyle name="Accent5_Критерии RAB" xfId="321"/>
    <cellStyle name="Accent6" xfId="322"/>
    <cellStyle name="Accent6 - 20%" xfId="323"/>
    <cellStyle name="Accent6 - 40%" xfId="324"/>
    <cellStyle name="Accent6 - 60%" xfId="325"/>
    <cellStyle name="Accent6 2" xfId="326"/>
    <cellStyle name="Accent6 3" xfId="327"/>
    <cellStyle name="Accent6_Критерии RAB" xfId="328"/>
    <cellStyle name="account" xfId="329"/>
    <cellStyle name="Accounting" xfId="330"/>
    <cellStyle name="Ăčďĺđńńűëęŕ" xfId="331"/>
    <cellStyle name="Ăčďĺđńńűëęŕ 2" xfId="332"/>
    <cellStyle name="Áĺççŕůčňíűé" xfId="333"/>
    <cellStyle name="Äĺíĺćíűé [0]_(ňŕá 3č)" xfId="334"/>
    <cellStyle name="Äĺíĺćíűé_(ňŕá 3č)" xfId="335"/>
    <cellStyle name="Anna" xfId="336"/>
    <cellStyle name="AP_AR_UPS" xfId="337"/>
    <cellStyle name="BackGround_General" xfId="338"/>
    <cellStyle name="Bad" xfId="339"/>
    <cellStyle name="Bad 2" xfId="340"/>
    <cellStyle name="blank" xfId="341"/>
    <cellStyle name="Blue_Calculation" xfId="342"/>
    <cellStyle name="Calculation" xfId="343"/>
    <cellStyle name="Calculation 2" xfId="344"/>
    <cellStyle name="Check" xfId="345"/>
    <cellStyle name="Check Cell" xfId="346"/>
    <cellStyle name="Check Cell 2" xfId="347"/>
    <cellStyle name="Comma [0]_laroux" xfId="348"/>
    <cellStyle name="Comma_laroux" xfId="349"/>
    <cellStyle name="Comma0" xfId="350"/>
    <cellStyle name="Çŕůčňíűé" xfId="351"/>
    <cellStyle name="Currency [0]" xfId="352"/>
    <cellStyle name="Currency [0] 2" xfId="353"/>
    <cellStyle name="Currency [0] 3" xfId="354"/>
    <cellStyle name="Currency [0] 4" xfId="355"/>
    <cellStyle name="Currency_laroux" xfId="356"/>
    <cellStyle name="Currency0" xfId="357"/>
    <cellStyle name="Currency2" xfId="358"/>
    <cellStyle name="Date" xfId="359"/>
    <cellStyle name="date 2" xfId="360"/>
    <cellStyle name="Dates" xfId="361"/>
    <cellStyle name="Dezimal [0]_Compiling Utility Macros" xfId="362"/>
    <cellStyle name="Dezimal_Compiling Utility Macros" xfId="363"/>
    <cellStyle name="E-mail" xfId="364"/>
    <cellStyle name="Emphasis 1" xfId="365"/>
    <cellStyle name="Emphasis 2" xfId="366"/>
    <cellStyle name="Emphasis 3" xfId="367"/>
    <cellStyle name="Euro" xfId="368"/>
    <cellStyle name="Excel Built-in Normal" xfId="369"/>
    <cellStyle name="Excel Built-in Normal 2" xfId="370"/>
    <cellStyle name="Explanatory Text" xfId="371"/>
    <cellStyle name="Fixed" xfId="372"/>
    <cellStyle name="Followed Hyperlink" xfId="373"/>
    <cellStyle name="Footnotes" xfId="374"/>
    <cellStyle name="General_Ledger" xfId="375"/>
    <cellStyle name="Good" xfId="376"/>
    <cellStyle name="Good 2" xfId="377"/>
    <cellStyle name="Heading" xfId="378"/>
    <cellStyle name="Heading 1" xfId="379"/>
    <cellStyle name="Heading 1 1" xfId="380"/>
    <cellStyle name="Heading 1 2" xfId="381"/>
    <cellStyle name="Heading 2" xfId="382"/>
    <cellStyle name="Heading 2 2" xfId="383"/>
    <cellStyle name="Heading 3" xfId="384"/>
    <cellStyle name="Heading 3 2" xfId="385"/>
    <cellStyle name="Heading 4" xfId="386"/>
    <cellStyle name="Heading 4 2" xfId="387"/>
    <cellStyle name="Heading2" xfId="388"/>
    <cellStyle name="Hidden" xfId="389"/>
    <cellStyle name="Hyperlink" xfId="390"/>
    <cellStyle name="Îáű÷íűé__FES" xfId="391"/>
    <cellStyle name="Îňęđűâŕâřŕ˙ń˙ ăčďĺđńńűëęŕ" xfId="392"/>
    <cellStyle name="Îňęđűâŕâřŕ˙ń˙ ăčďĺđńńűëęŕ 2" xfId="393"/>
    <cellStyle name="Input" xfId="394"/>
    <cellStyle name="Input 2" xfId="395"/>
    <cellStyle name="Inputs" xfId="396"/>
    <cellStyle name="Inputs (const)" xfId="397"/>
    <cellStyle name="Inputs Co" xfId="398"/>
    <cellStyle name="Just_Table" xfId="399"/>
    <cellStyle name="LeftTitle" xfId="400"/>
    <cellStyle name="Linked Cell" xfId="401"/>
    <cellStyle name="Linked Cell 2" xfId="402"/>
    <cellStyle name="Neutral" xfId="403"/>
    <cellStyle name="Neutral 2" xfId="404"/>
    <cellStyle name="No_Input" xfId="405"/>
    <cellStyle name="normal" xfId="406"/>
    <cellStyle name="Normal1" xfId="407"/>
    <cellStyle name="Normal2" xfId="408"/>
    <cellStyle name="Note" xfId="409"/>
    <cellStyle name="Note 2" xfId="410"/>
    <cellStyle name="Note 3" xfId="411"/>
    <cellStyle name="Note_Критерии RAB" xfId="412"/>
    <cellStyle name="Ôčíŕíńîâűé [0]_(ňŕá 3č)" xfId="413"/>
    <cellStyle name="Ôčíŕíńîâűé_(ňŕá 3č)" xfId="414"/>
    <cellStyle name="Output" xfId="415"/>
    <cellStyle name="Output 2" xfId="416"/>
    <cellStyle name="PageHeading" xfId="417"/>
    <cellStyle name="Percent1" xfId="418"/>
    <cellStyle name="Price_Body" xfId="419"/>
    <cellStyle name="QTitle" xfId="420"/>
    <cellStyle name="range" xfId="421"/>
    <cellStyle name="SAPBEXaggData" xfId="422"/>
    <cellStyle name="SAPBEXaggDataEmph" xfId="423"/>
    <cellStyle name="SAPBEXaggItem" xfId="424"/>
    <cellStyle name="SAPBEXaggItemX" xfId="425"/>
    <cellStyle name="SAPBEXchaText" xfId="426"/>
    <cellStyle name="SAPBEXchaText 2" xfId="427"/>
    <cellStyle name="SAPBEXchaText_Критерии RAB" xfId="428"/>
    <cellStyle name="SAPBEXexcBad7" xfId="429"/>
    <cellStyle name="SAPBEXexcBad8" xfId="430"/>
    <cellStyle name="SAPBEXexcBad9" xfId="431"/>
    <cellStyle name="SAPBEXexcCritical4" xfId="432"/>
    <cellStyle name="SAPBEXexcCritical5" xfId="433"/>
    <cellStyle name="SAPBEXexcCritical6" xfId="434"/>
    <cellStyle name="SAPBEXexcGood1" xfId="435"/>
    <cellStyle name="SAPBEXexcGood2" xfId="436"/>
    <cellStyle name="SAPBEXexcGood3" xfId="437"/>
    <cellStyle name="SAPBEXfilterDrill" xfId="438"/>
    <cellStyle name="SAPBEXfilterItem" xfId="439"/>
    <cellStyle name="SAPBEXfilterText" xfId="440"/>
    <cellStyle name="SAPBEXformats" xfId="441"/>
    <cellStyle name="SAPBEXformats 2" xfId="442"/>
    <cellStyle name="SAPBEXformats_Критерии RAB" xfId="443"/>
    <cellStyle name="SAPBEXheaderItem" xfId="444"/>
    <cellStyle name="SAPBEXheaderText" xfId="445"/>
    <cellStyle name="SAPBEXHLevel0" xfId="446"/>
    <cellStyle name="SAPBEXHLevel0 2" xfId="447"/>
    <cellStyle name="SAPBEXHLevel0_Критерии RAB" xfId="448"/>
    <cellStyle name="SAPBEXHLevel0X" xfId="449"/>
    <cellStyle name="SAPBEXHLevel0X 2" xfId="450"/>
    <cellStyle name="SAPBEXHLevel0X_Критерии RAB" xfId="451"/>
    <cellStyle name="SAPBEXHLevel1" xfId="452"/>
    <cellStyle name="SAPBEXHLevel1 2" xfId="453"/>
    <cellStyle name="SAPBEXHLevel1_Критерии RAB" xfId="454"/>
    <cellStyle name="SAPBEXHLevel1X" xfId="455"/>
    <cellStyle name="SAPBEXHLevel1X 2" xfId="456"/>
    <cellStyle name="SAPBEXHLevel1X_Критерии RAB" xfId="457"/>
    <cellStyle name="SAPBEXHLevel2" xfId="458"/>
    <cellStyle name="SAPBEXHLevel2 2" xfId="459"/>
    <cellStyle name="SAPBEXHLevel2_Критерии RAB" xfId="460"/>
    <cellStyle name="SAPBEXHLevel2X" xfId="461"/>
    <cellStyle name="SAPBEXHLevel2X 2" xfId="462"/>
    <cellStyle name="SAPBEXHLevel2X_Критерии RAB" xfId="463"/>
    <cellStyle name="SAPBEXHLevel3" xfId="464"/>
    <cellStyle name="SAPBEXHLevel3 2" xfId="465"/>
    <cellStyle name="SAPBEXHLevel3_Критерии RAB" xfId="466"/>
    <cellStyle name="SAPBEXHLevel3X" xfId="467"/>
    <cellStyle name="SAPBEXHLevel3X 2" xfId="468"/>
    <cellStyle name="SAPBEXHLevel3X_Критерии RAB" xfId="469"/>
    <cellStyle name="SAPBEXinputData" xfId="470"/>
    <cellStyle name="SAPBEXinputData 2" xfId="471"/>
    <cellStyle name="SAPBEXresData" xfId="472"/>
    <cellStyle name="SAPBEXresDataEmph" xfId="473"/>
    <cellStyle name="SAPBEXresItem" xfId="474"/>
    <cellStyle name="SAPBEXresItemX" xfId="475"/>
    <cellStyle name="SAPBEXstdData" xfId="476"/>
    <cellStyle name="SAPBEXstdDataEmph" xfId="477"/>
    <cellStyle name="SAPBEXstdItem" xfId="478"/>
    <cellStyle name="SAPBEXstdItem 2" xfId="479"/>
    <cellStyle name="SAPBEXstdItem_Критерии RAB" xfId="480"/>
    <cellStyle name="SAPBEXstdItemX" xfId="481"/>
    <cellStyle name="SAPBEXstdItemX 2" xfId="482"/>
    <cellStyle name="SAPBEXstdItemX_Критерии RAB" xfId="483"/>
    <cellStyle name="SAPBEXtitle" xfId="484"/>
    <cellStyle name="SAPBEXundefined" xfId="485"/>
    <cellStyle name="SEM-BPS-data" xfId="486"/>
    <cellStyle name="SEM-BPS-head" xfId="487"/>
    <cellStyle name="SEM-BPS-headdata" xfId="488"/>
    <cellStyle name="SEM-BPS-headkey" xfId="489"/>
    <cellStyle name="SEM-BPS-input-on" xfId="490"/>
    <cellStyle name="SEM-BPS-key" xfId="491"/>
    <cellStyle name="SEM-BPS-sub1" xfId="492"/>
    <cellStyle name="SEM-BPS-sub2" xfId="493"/>
    <cellStyle name="SEM-BPS-total" xfId="494"/>
    <cellStyle name="Sheet Title" xfId="495"/>
    <cellStyle name="Show_Sell" xfId="496"/>
    <cellStyle name="Standard_Anpassen der Amortisation" xfId="497"/>
    <cellStyle name="Table" xfId="498"/>
    <cellStyle name="Table Heading" xfId="499"/>
    <cellStyle name="Title" xfId="500"/>
    <cellStyle name="Total" xfId="501"/>
    <cellStyle name="Total 2" xfId="502"/>
    <cellStyle name="Total_Критерии RAB" xfId="503"/>
    <cellStyle name="Validation" xfId="504"/>
    <cellStyle name="Warning Text" xfId="505"/>
    <cellStyle name="Warning Text 2" xfId="506"/>
    <cellStyle name="white" xfId="507"/>
    <cellStyle name="Wдhrung [0]_Compiling Utility Macros" xfId="508"/>
    <cellStyle name="Wдhrung_Compiling Utility Macros" xfId="509"/>
    <cellStyle name="YelNumbersCurr" xfId="510"/>
    <cellStyle name="Акцент1 10" xfId="511"/>
    <cellStyle name="Акцент1 11" xfId="512"/>
    <cellStyle name="Акцент1 2" xfId="513"/>
    <cellStyle name="Акцент1 3" xfId="514"/>
    <cellStyle name="Акцент1 4" xfId="515"/>
    <cellStyle name="Акцент1 5" xfId="516"/>
    <cellStyle name="Акцент1 6" xfId="517"/>
    <cellStyle name="Акцент1 7" xfId="518"/>
    <cellStyle name="Акцент1 8" xfId="519"/>
    <cellStyle name="Акцент1 9" xfId="520"/>
    <cellStyle name="Акцент2 10" xfId="521"/>
    <cellStyle name="Акцент2 11" xfId="522"/>
    <cellStyle name="Акцент2 2" xfId="523"/>
    <cellStyle name="Акцент2 3" xfId="524"/>
    <cellStyle name="Акцент2 4" xfId="525"/>
    <cellStyle name="Акцент2 5" xfId="526"/>
    <cellStyle name="Акцент2 6" xfId="527"/>
    <cellStyle name="Акцент2 7" xfId="528"/>
    <cellStyle name="Акцент2 8" xfId="529"/>
    <cellStyle name="Акцент2 9" xfId="530"/>
    <cellStyle name="Акцент3 10" xfId="531"/>
    <cellStyle name="Акцент3 11" xfId="532"/>
    <cellStyle name="Акцент3 2" xfId="533"/>
    <cellStyle name="Акцент3 3" xfId="534"/>
    <cellStyle name="Акцент3 4" xfId="535"/>
    <cellStyle name="Акцент3 5" xfId="536"/>
    <cellStyle name="Акцент3 6" xfId="537"/>
    <cellStyle name="Акцент3 7" xfId="538"/>
    <cellStyle name="Акцент3 8" xfId="539"/>
    <cellStyle name="Акцент3 9" xfId="540"/>
    <cellStyle name="Акцент4 10" xfId="541"/>
    <cellStyle name="Акцент4 11" xfId="542"/>
    <cellStyle name="Акцент4 2" xfId="543"/>
    <cellStyle name="Акцент4 3" xfId="544"/>
    <cellStyle name="Акцент4 4" xfId="545"/>
    <cellStyle name="Акцент4 5" xfId="546"/>
    <cellStyle name="Акцент4 6" xfId="547"/>
    <cellStyle name="Акцент4 7" xfId="548"/>
    <cellStyle name="Акцент4 8" xfId="549"/>
    <cellStyle name="Акцент4 9" xfId="550"/>
    <cellStyle name="Акцент5 10" xfId="551"/>
    <cellStyle name="Акцент5 11" xfId="552"/>
    <cellStyle name="Акцент5 2" xfId="553"/>
    <cellStyle name="Акцент5 3" xfId="554"/>
    <cellStyle name="Акцент5 4" xfId="555"/>
    <cellStyle name="Акцент5 5" xfId="556"/>
    <cellStyle name="Акцент5 6" xfId="557"/>
    <cellStyle name="Акцент5 7" xfId="558"/>
    <cellStyle name="Акцент5 8" xfId="559"/>
    <cellStyle name="Акцент5 9" xfId="560"/>
    <cellStyle name="Акцент6 10" xfId="561"/>
    <cellStyle name="Акцент6 11" xfId="562"/>
    <cellStyle name="Акцент6 2" xfId="563"/>
    <cellStyle name="Акцент6 3" xfId="564"/>
    <cellStyle name="Акцент6 4" xfId="565"/>
    <cellStyle name="Акцент6 5" xfId="566"/>
    <cellStyle name="Акцент6 6" xfId="567"/>
    <cellStyle name="Акцент6 7" xfId="568"/>
    <cellStyle name="Акцент6 8" xfId="569"/>
    <cellStyle name="Акцент6 9" xfId="570"/>
    <cellStyle name="Беззащитный" xfId="571"/>
    <cellStyle name="Ввод  10" xfId="572"/>
    <cellStyle name="Ввод  11" xfId="573"/>
    <cellStyle name="Ввод  2" xfId="574"/>
    <cellStyle name="Ввод  3" xfId="575"/>
    <cellStyle name="Ввод  4" xfId="576"/>
    <cellStyle name="Ввод  5" xfId="577"/>
    <cellStyle name="Ввод  6" xfId="578"/>
    <cellStyle name="Ввод  7" xfId="579"/>
    <cellStyle name="Ввод  8" xfId="580"/>
    <cellStyle name="Ввод  9" xfId="581"/>
    <cellStyle name="Внешняя сылка" xfId="582"/>
    <cellStyle name="Вывод 10" xfId="583"/>
    <cellStyle name="Вывод 11" xfId="584"/>
    <cellStyle name="Вывод 2" xfId="585"/>
    <cellStyle name="Вывод 3" xfId="586"/>
    <cellStyle name="Вывод 4" xfId="587"/>
    <cellStyle name="Вывод 5" xfId="588"/>
    <cellStyle name="Вывод 6" xfId="589"/>
    <cellStyle name="Вывод 7" xfId="590"/>
    <cellStyle name="Вывод 8" xfId="591"/>
    <cellStyle name="Вывод 9" xfId="592"/>
    <cellStyle name="Вычисление 10" xfId="593"/>
    <cellStyle name="Вычисление 11" xfId="594"/>
    <cellStyle name="Вычисление 2" xfId="595"/>
    <cellStyle name="Вычисление 3" xfId="596"/>
    <cellStyle name="Вычисление 4" xfId="597"/>
    <cellStyle name="Вычисление 5" xfId="598"/>
    <cellStyle name="Вычисление 6" xfId="599"/>
    <cellStyle name="Вычисление 7" xfId="600"/>
    <cellStyle name="Вычисление 8" xfId="601"/>
    <cellStyle name="Вычисление 9" xfId="602"/>
    <cellStyle name="Гиперссылка" xfId="603" builtinId="8"/>
    <cellStyle name="Гиперссылка 2" xfId="604"/>
    <cellStyle name="Гиперссылка 3" xfId="605"/>
    <cellStyle name="Денежный 2" xfId="606"/>
    <cellStyle name="Заголовок" xfId="607"/>
    <cellStyle name="Заголовок 1 10" xfId="608"/>
    <cellStyle name="Заголовок 1 11" xfId="609"/>
    <cellStyle name="Заголовок 1 2" xfId="610"/>
    <cellStyle name="Заголовок 1 3" xfId="611"/>
    <cellStyle name="Заголовок 1 4" xfId="612"/>
    <cellStyle name="Заголовок 1 5" xfId="613"/>
    <cellStyle name="Заголовок 1 6" xfId="614"/>
    <cellStyle name="Заголовок 1 7" xfId="615"/>
    <cellStyle name="Заголовок 1 8" xfId="616"/>
    <cellStyle name="Заголовок 1 9" xfId="617"/>
    <cellStyle name="Заголовок 2 10" xfId="618"/>
    <cellStyle name="Заголовок 2 11" xfId="619"/>
    <cellStyle name="Заголовок 2 2" xfId="620"/>
    <cellStyle name="Заголовок 2 3" xfId="621"/>
    <cellStyle name="Заголовок 2 4" xfId="622"/>
    <cellStyle name="Заголовок 2 5" xfId="623"/>
    <cellStyle name="Заголовок 2 6" xfId="624"/>
    <cellStyle name="Заголовок 2 7" xfId="625"/>
    <cellStyle name="Заголовок 2 8" xfId="626"/>
    <cellStyle name="Заголовок 2 9" xfId="627"/>
    <cellStyle name="Заголовок 3 10" xfId="628"/>
    <cellStyle name="Заголовок 3 11" xfId="629"/>
    <cellStyle name="Заголовок 3 2" xfId="630"/>
    <cellStyle name="Заголовок 3 3" xfId="631"/>
    <cellStyle name="Заголовок 3 4" xfId="632"/>
    <cellStyle name="Заголовок 3 5" xfId="633"/>
    <cellStyle name="Заголовок 3 6" xfId="634"/>
    <cellStyle name="Заголовок 3 7" xfId="635"/>
    <cellStyle name="Заголовок 3 8" xfId="636"/>
    <cellStyle name="Заголовок 3 9" xfId="637"/>
    <cellStyle name="Заголовок 4 10" xfId="638"/>
    <cellStyle name="Заголовок 4 11" xfId="639"/>
    <cellStyle name="Заголовок 4 2" xfId="640"/>
    <cellStyle name="Заголовок 4 3" xfId="641"/>
    <cellStyle name="Заголовок 4 4" xfId="642"/>
    <cellStyle name="Заголовок 4 5" xfId="643"/>
    <cellStyle name="Заголовок 4 6" xfId="644"/>
    <cellStyle name="Заголовок 4 7" xfId="645"/>
    <cellStyle name="Заголовок 4 8" xfId="646"/>
    <cellStyle name="Заголовок 4 9" xfId="647"/>
    <cellStyle name="ЗаголовокСтолбца" xfId="648"/>
    <cellStyle name="ЗаголовокСтолбца 2" xfId="649"/>
    <cellStyle name="Защитный" xfId="650"/>
    <cellStyle name="Значение" xfId="651"/>
    <cellStyle name="Значение 2" xfId="652"/>
    <cellStyle name="Значение 3" xfId="653"/>
    <cellStyle name="Зоголовок" xfId="654"/>
    <cellStyle name="зфпуруфвштп" xfId="655"/>
    <cellStyle name="Итог 10" xfId="657"/>
    <cellStyle name="Итог 11" xfId="658"/>
    <cellStyle name="Итог 2" xfId="659"/>
    <cellStyle name="Итог 3" xfId="660"/>
    <cellStyle name="Итог 4" xfId="661"/>
    <cellStyle name="Итог 5" xfId="662"/>
    <cellStyle name="Итог 6" xfId="663"/>
    <cellStyle name="Итог 7" xfId="664"/>
    <cellStyle name="Итог 8" xfId="665"/>
    <cellStyle name="Итог 9" xfId="666"/>
    <cellStyle name="Итого" xfId="667"/>
    <cellStyle name="йешеду" xfId="656"/>
    <cellStyle name="Контрольная ячейка 10" xfId="668"/>
    <cellStyle name="Контрольная ячейка 11" xfId="669"/>
    <cellStyle name="Контрольная ячейка 2" xfId="670"/>
    <cellStyle name="Контрольная ячейка 3" xfId="671"/>
    <cellStyle name="Контрольная ячейка 4" xfId="672"/>
    <cellStyle name="Контрольная ячейка 5" xfId="673"/>
    <cellStyle name="Контрольная ячейка 6" xfId="674"/>
    <cellStyle name="Контрольная ячейка 7" xfId="675"/>
    <cellStyle name="Контрольная ячейка 8" xfId="676"/>
    <cellStyle name="Контрольная ячейка 9" xfId="677"/>
    <cellStyle name="Мои наименования показателей" xfId="682"/>
    <cellStyle name="Мои наименования показателей 2" xfId="683"/>
    <cellStyle name="Мои наименования показателей 3" xfId="684"/>
    <cellStyle name="Мои наименования показателей 4" xfId="685"/>
    <cellStyle name="Мои наименования показателей_ТМ передача 31.03.2011 (Морд)" xfId="686"/>
    <cellStyle name="Мой заголовок" xfId="678"/>
    <cellStyle name="Мой заголовок листа" xfId="679"/>
    <cellStyle name="Мой заголовок листа 2" xfId="680"/>
    <cellStyle name="Мой заголовок листа_Итоги тариф. кампании 2011_коррек" xfId="681"/>
    <cellStyle name="Название 10" xfId="687"/>
    <cellStyle name="Название 11" xfId="688"/>
    <cellStyle name="Название 2" xfId="689"/>
    <cellStyle name="Название 3" xfId="690"/>
    <cellStyle name="Название 4" xfId="691"/>
    <cellStyle name="Название 5" xfId="692"/>
    <cellStyle name="Название 6" xfId="693"/>
    <cellStyle name="Название 7" xfId="694"/>
    <cellStyle name="Название 8" xfId="695"/>
    <cellStyle name="Название 9" xfId="696"/>
    <cellStyle name="Нейтральный 10" xfId="697"/>
    <cellStyle name="Нейтральный 11" xfId="698"/>
    <cellStyle name="Нейтральный 2" xfId="699"/>
    <cellStyle name="Нейтральный 3" xfId="700"/>
    <cellStyle name="Нейтральный 4" xfId="701"/>
    <cellStyle name="Нейтральный 5" xfId="702"/>
    <cellStyle name="Нейтральный 6" xfId="703"/>
    <cellStyle name="Нейтральный 7" xfId="704"/>
    <cellStyle name="Нейтральный 8" xfId="705"/>
    <cellStyle name="Нейтральный 9" xfId="706"/>
    <cellStyle name="Обычный" xfId="0" builtinId="0"/>
    <cellStyle name="Обычный 10" xfId="707"/>
    <cellStyle name="Обычный 10 10" xfId="708"/>
    <cellStyle name="Обычный 11" xfId="709"/>
    <cellStyle name="Обычный 12" xfId="710"/>
    <cellStyle name="Обычный 12 2" xfId="711"/>
    <cellStyle name="Обычный 13" xfId="712"/>
    <cellStyle name="Обычный 2" xfId="713"/>
    <cellStyle name="Обычный 2 10" xfId="714"/>
    <cellStyle name="Обычный 2 10 2" xfId="715"/>
    <cellStyle name="Обычный 2 100" xfId="716"/>
    <cellStyle name="Обычный 2 101" xfId="717"/>
    <cellStyle name="Обычный 2 102" xfId="718"/>
    <cellStyle name="Обычный 2 103" xfId="719"/>
    <cellStyle name="Обычный 2 104" xfId="720"/>
    <cellStyle name="Обычный 2 105" xfId="721"/>
    <cellStyle name="Обычный 2 106" xfId="722"/>
    <cellStyle name="Обычный 2 107" xfId="723"/>
    <cellStyle name="Обычный 2 108" xfId="724"/>
    <cellStyle name="Обычный 2 109" xfId="725"/>
    <cellStyle name="Обычный 2 11" xfId="726"/>
    <cellStyle name="Обычный 2 110" xfId="727"/>
    <cellStyle name="Обычный 2 111" xfId="728"/>
    <cellStyle name="Обычный 2 112" xfId="729"/>
    <cellStyle name="Обычный 2 113" xfId="730"/>
    <cellStyle name="Обычный 2 114" xfId="731"/>
    <cellStyle name="Обычный 2 115" xfId="732"/>
    <cellStyle name="Обычный 2 116" xfId="733"/>
    <cellStyle name="Обычный 2 117" xfId="734"/>
    <cellStyle name="Обычный 2 118" xfId="735"/>
    <cellStyle name="Обычный 2 119" xfId="736"/>
    <cellStyle name="Обычный 2 12" xfId="737"/>
    <cellStyle name="Обычный 2 120" xfId="738"/>
    <cellStyle name="Обычный 2 121" xfId="739"/>
    <cellStyle name="Обычный 2 122" xfId="740"/>
    <cellStyle name="Обычный 2 123" xfId="741"/>
    <cellStyle name="Обычный 2 124" xfId="742"/>
    <cellStyle name="Обычный 2 125" xfId="743"/>
    <cellStyle name="Обычный 2 126" xfId="744"/>
    <cellStyle name="Обычный 2 127" xfId="745"/>
    <cellStyle name="Обычный 2 128" xfId="746"/>
    <cellStyle name="Обычный 2 129" xfId="747"/>
    <cellStyle name="Обычный 2 13" xfId="748"/>
    <cellStyle name="Обычный 2 130" xfId="749"/>
    <cellStyle name="Обычный 2 131" xfId="750"/>
    <cellStyle name="Обычный 2 132" xfId="751"/>
    <cellStyle name="Обычный 2 133" xfId="752"/>
    <cellStyle name="Обычный 2 134" xfId="753"/>
    <cellStyle name="Обычный 2 135" xfId="754"/>
    <cellStyle name="Обычный 2 136" xfId="755"/>
    <cellStyle name="Обычный 2 137" xfId="756"/>
    <cellStyle name="Обычный 2 138" xfId="757"/>
    <cellStyle name="Обычный 2 139" xfId="758"/>
    <cellStyle name="Обычный 2 14" xfId="759"/>
    <cellStyle name="Обычный 2 140" xfId="760"/>
    <cellStyle name="Обычный 2 141" xfId="761"/>
    <cellStyle name="Обычный 2 142" xfId="762"/>
    <cellStyle name="Обычный 2 15" xfId="763"/>
    <cellStyle name="Обычный 2 16" xfId="764"/>
    <cellStyle name="Обычный 2 17" xfId="765"/>
    <cellStyle name="Обычный 2 18" xfId="766"/>
    <cellStyle name="Обычный 2 19" xfId="767"/>
    <cellStyle name="Обычный 2 2" xfId="768"/>
    <cellStyle name="Обычный 2 2 10" xfId="769"/>
    <cellStyle name="Обычный 2 2 100" xfId="770"/>
    <cellStyle name="Обычный 2 2 101" xfId="771"/>
    <cellStyle name="Обычный 2 2 102" xfId="772"/>
    <cellStyle name="Обычный 2 2 103" xfId="773"/>
    <cellStyle name="Обычный 2 2 104" xfId="774"/>
    <cellStyle name="Обычный 2 2 105" xfId="775"/>
    <cellStyle name="Обычный 2 2 106" xfId="776"/>
    <cellStyle name="Обычный 2 2 107" xfId="777"/>
    <cellStyle name="Обычный 2 2 108" xfId="778"/>
    <cellStyle name="Обычный 2 2 109" xfId="779"/>
    <cellStyle name="Обычный 2 2 11" xfId="780"/>
    <cellStyle name="Обычный 2 2 110" xfId="781"/>
    <cellStyle name="Обычный 2 2 111" xfId="782"/>
    <cellStyle name="Обычный 2 2 112" xfId="783"/>
    <cellStyle name="Обычный 2 2 113" xfId="784"/>
    <cellStyle name="Обычный 2 2 114" xfId="785"/>
    <cellStyle name="Обычный 2 2 115" xfId="786"/>
    <cellStyle name="Обычный 2 2 116" xfId="787"/>
    <cellStyle name="Обычный 2 2 117" xfId="788"/>
    <cellStyle name="Обычный 2 2 118" xfId="789"/>
    <cellStyle name="Обычный 2 2 119" xfId="790"/>
    <cellStyle name="Обычный 2 2 12" xfId="791"/>
    <cellStyle name="Обычный 2 2 120" xfId="792"/>
    <cellStyle name="Обычный 2 2 121" xfId="793"/>
    <cellStyle name="Обычный 2 2 122" xfId="794"/>
    <cellStyle name="Обычный 2 2 123" xfId="795"/>
    <cellStyle name="Обычный 2 2 124" xfId="796"/>
    <cellStyle name="Обычный 2 2 125" xfId="797"/>
    <cellStyle name="Обычный 2 2 126" xfId="798"/>
    <cellStyle name="Обычный 2 2 127" xfId="799"/>
    <cellStyle name="Обычный 2 2 128" xfId="800"/>
    <cellStyle name="Обычный 2 2 129" xfId="801"/>
    <cellStyle name="Обычный 2 2 13" xfId="802"/>
    <cellStyle name="Обычный 2 2 130" xfId="803"/>
    <cellStyle name="Обычный 2 2 131" xfId="804"/>
    <cellStyle name="Обычный 2 2 132" xfId="805"/>
    <cellStyle name="Обычный 2 2 133" xfId="806"/>
    <cellStyle name="Обычный 2 2 134" xfId="807"/>
    <cellStyle name="Обычный 2 2 135" xfId="808"/>
    <cellStyle name="Обычный 2 2 136" xfId="809"/>
    <cellStyle name="Обычный 2 2 137" xfId="810"/>
    <cellStyle name="Обычный 2 2 138" xfId="811"/>
    <cellStyle name="Обычный 2 2 139" xfId="812"/>
    <cellStyle name="Обычный 2 2 14" xfId="813"/>
    <cellStyle name="Обычный 2 2 140" xfId="814"/>
    <cellStyle name="Обычный 2 2 141" xfId="815"/>
    <cellStyle name="Обычный 2 2 142" xfId="816"/>
    <cellStyle name="Обычный 2 2 15" xfId="817"/>
    <cellStyle name="Обычный 2 2 16" xfId="818"/>
    <cellStyle name="Обычный 2 2 17" xfId="819"/>
    <cellStyle name="Обычный 2 2 18" xfId="820"/>
    <cellStyle name="Обычный 2 2 19" xfId="821"/>
    <cellStyle name="Обычный 2 2 2" xfId="822"/>
    <cellStyle name="Обычный 2 2 2 2" xfId="823"/>
    <cellStyle name="Обычный 2 2 20" xfId="824"/>
    <cellStyle name="Обычный 2 2 21" xfId="825"/>
    <cellStyle name="Обычный 2 2 22" xfId="826"/>
    <cellStyle name="Обычный 2 2 23" xfId="827"/>
    <cellStyle name="Обычный 2 2 24" xfId="828"/>
    <cellStyle name="Обычный 2 2 25" xfId="829"/>
    <cellStyle name="Обычный 2 2 26" xfId="830"/>
    <cellStyle name="Обычный 2 2 27" xfId="831"/>
    <cellStyle name="Обычный 2 2 28" xfId="832"/>
    <cellStyle name="Обычный 2 2 29" xfId="833"/>
    <cellStyle name="Обычный 2 2 3" xfId="834"/>
    <cellStyle name="Обычный 2 2 3 2" xfId="835"/>
    <cellStyle name="Обычный 2 2 3 3" xfId="836"/>
    <cellStyle name="Обычный 2 2 30" xfId="837"/>
    <cellStyle name="Обычный 2 2 31" xfId="838"/>
    <cellStyle name="Обычный 2 2 32" xfId="839"/>
    <cellStyle name="Обычный 2 2 33" xfId="840"/>
    <cellStyle name="Обычный 2 2 34" xfId="841"/>
    <cellStyle name="Обычный 2 2 35" xfId="842"/>
    <cellStyle name="Обычный 2 2 36" xfId="843"/>
    <cellStyle name="Обычный 2 2 37" xfId="844"/>
    <cellStyle name="Обычный 2 2 38" xfId="845"/>
    <cellStyle name="Обычный 2 2 39" xfId="846"/>
    <cellStyle name="Обычный 2 2 4" xfId="847"/>
    <cellStyle name="Обычный 2 2 40" xfId="848"/>
    <cellStyle name="Обычный 2 2 41" xfId="849"/>
    <cellStyle name="Обычный 2 2 42" xfId="850"/>
    <cellStyle name="Обычный 2 2 43" xfId="851"/>
    <cellStyle name="Обычный 2 2 44" xfId="852"/>
    <cellStyle name="Обычный 2 2 45" xfId="853"/>
    <cellStyle name="Обычный 2 2 46" xfId="854"/>
    <cellStyle name="Обычный 2 2 47" xfId="855"/>
    <cellStyle name="Обычный 2 2 48" xfId="856"/>
    <cellStyle name="Обычный 2 2 49" xfId="857"/>
    <cellStyle name="Обычный 2 2 5" xfId="858"/>
    <cellStyle name="Обычный 2 2 50" xfId="859"/>
    <cellStyle name="Обычный 2 2 51" xfId="860"/>
    <cellStyle name="Обычный 2 2 52" xfId="861"/>
    <cellStyle name="Обычный 2 2 53" xfId="862"/>
    <cellStyle name="Обычный 2 2 54" xfId="863"/>
    <cellStyle name="Обычный 2 2 55" xfId="864"/>
    <cellStyle name="Обычный 2 2 56" xfId="865"/>
    <cellStyle name="Обычный 2 2 57" xfId="866"/>
    <cellStyle name="Обычный 2 2 58" xfId="867"/>
    <cellStyle name="Обычный 2 2 59" xfId="868"/>
    <cellStyle name="Обычный 2 2 6" xfId="869"/>
    <cellStyle name="Обычный 2 2 60" xfId="870"/>
    <cellStyle name="Обычный 2 2 61" xfId="871"/>
    <cellStyle name="Обычный 2 2 62" xfId="872"/>
    <cellStyle name="Обычный 2 2 63" xfId="873"/>
    <cellStyle name="Обычный 2 2 64" xfId="874"/>
    <cellStyle name="Обычный 2 2 65" xfId="875"/>
    <cellStyle name="Обычный 2 2 66" xfId="876"/>
    <cellStyle name="Обычный 2 2 67" xfId="877"/>
    <cellStyle name="Обычный 2 2 68" xfId="878"/>
    <cellStyle name="Обычный 2 2 69" xfId="879"/>
    <cellStyle name="Обычный 2 2 7" xfId="880"/>
    <cellStyle name="Обычный 2 2 70" xfId="881"/>
    <cellStyle name="Обычный 2 2 71" xfId="882"/>
    <cellStyle name="Обычный 2 2 72" xfId="883"/>
    <cellStyle name="Обычный 2 2 73" xfId="884"/>
    <cellStyle name="Обычный 2 2 74" xfId="885"/>
    <cellStyle name="Обычный 2 2 75" xfId="886"/>
    <cellStyle name="Обычный 2 2 76" xfId="887"/>
    <cellStyle name="Обычный 2 2 77" xfId="888"/>
    <cellStyle name="Обычный 2 2 78" xfId="889"/>
    <cellStyle name="Обычный 2 2 79" xfId="890"/>
    <cellStyle name="Обычный 2 2 8" xfId="891"/>
    <cellStyle name="Обычный 2 2 80" xfId="892"/>
    <cellStyle name="Обычный 2 2 81" xfId="893"/>
    <cellStyle name="Обычный 2 2 82" xfId="894"/>
    <cellStyle name="Обычный 2 2 83" xfId="895"/>
    <cellStyle name="Обычный 2 2 84" xfId="896"/>
    <cellStyle name="Обычный 2 2 85" xfId="897"/>
    <cellStyle name="Обычный 2 2 86" xfId="898"/>
    <cellStyle name="Обычный 2 2 87" xfId="899"/>
    <cellStyle name="Обычный 2 2 88" xfId="900"/>
    <cellStyle name="Обычный 2 2 89" xfId="901"/>
    <cellStyle name="Обычный 2 2 9" xfId="902"/>
    <cellStyle name="Обычный 2 2 90" xfId="903"/>
    <cellStyle name="Обычный 2 2 91" xfId="904"/>
    <cellStyle name="Обычный 2 2 92" xfId="905"/>
    <cellStyle name="Обычный 2 2 93" xfId="906"/>
    <cellStyle name="Обычный 2 2 94" xfId="907"/>
    <cellStyle name="Обычный 2 2 95" xfId="908"/>
    <cellStyle name="Обычный 2 2 96" xfId="909"/>
    <cellStyle name="Обычный 2 2 97" xfId="910"/>
    <cellStyle name="Обычный 2 2 98" xfId="911"/>
    <cellStyle name="Обычный 2 2 99" xfId="912"/>
    <cellStyle name="Обычный 2 2_Баланс2012_15.06.11" xfId="913"/>
    <cellStyle name="Обычный 2 20" xfId="914"/>
    <cellStyle name="Обычный 2 21" xfId="915"/>
    <cellStyle name="Обычный 2 22" xfId="916"/>
    <cellStyle name="Обычный 2 23" xfId="917"/>
    <cellStyle name="Обычный 2 24" xfId="918"/>
    <cellStyle name="Обычный 2 25" xfId="919"/>
    <cellStyle name="Обычный 2 26" xfId="920"/>
    <cellStyle name="Обычный 2 27" xfId="921"/>
    <cellStyle name="Обычный 2 28" xfId="922"/>
    <cellStyle name="Обычный 2 29" xfId="923"/>
    <cellStyle name="Обычный 2 3" xfId="924"/>
    <cellStyle name="Обычный 2 3 2" xfId="925"/>
    <cellStyle name="Обычный 2 30" xfId="926"/>
    <cellStyle name="Обычный 2 31" xfId="927"/>
    <cellStyle name="Обычный 2 32" xfId="928"/>
    <cellStyle name="Обычный 2 33" xfId="929"/>
    <cellStyle name="Обычный 2 34" xfId="930"/>
    <cellStyle name="Обычный 2 35" xfId="931"/>
    <cellStyle name="Обычный 2 36" xfId="932"/>
    <cellStyle name="Обычный 2 37" xfId="933"/>
    <cellStyle name="Обычный 2 38" xfId="934"/>
    <cellStyle name="Обычный 2 39" xfId="935"/>
    <cellStyle name="Обычный 2 4" xfId="936"/>
    <cellStyle name="Обычный 2 4 2" xfId="937"/>
    <cellStyle name="Обычный 2 40" xfId="938"/>
    <cellStyle name="Обычный 2 41" xfId="939"/>
    <cellStyle name="Обычный 2 42" xfId="940"/>
    <cellStyle name="Обычный 2 43" xfId="941"/>
    <cellStyle name="Обычный 2 44" xfId="942"/>
    <cellStyle name="Обычный 2 45" xfId="943"/>
    <cellStyle name="Обычный 2 46" xfId="944"/>
    <cellStyle name="Обычный 2 47" xfId="945"/>
    <cellStyle name="Обычный 2 48" xfId="946"/>
    <cellStyle name="Обычный 2 49" xfId="947"/>
    <cellStyle name="Обычный 2 5" xfId="948"/>
    <cellStyle name="Обычный 2 50" xfId="949"/>
    <cellStyle name="Обычный 2 51" xfId="950"/>
    <cellStyle name="Обычный 2 52" xfId="951"/>
    <cellStyle name="Обычный 2 53" xfId="952"/>
    <cellStyle name="Обычный 2 54" xfId="953"/>
    <cellStyle name="Обычный 2 55" xfId="954"/>
    <cellStyle name="Обычный 2 56" xfId="955"/>
    <cellStyle name="Обычный 2 57" xfId="956"/>
    <cellStyle name="Обычный 2 58" xfId="957"/>
    <cellStyle name="Обычный 2 59" xfId="958"/>
    <cellStyle name="Обычный 2 6" xfId="959"/>
    <cellStyle name="Обычный 2 6 2" xfId="960"/>
    <cellStyle name="Обычный 2 60" xfId="961"/>
    <cellStyle name="Обычный 2 61" xfId="962"/>
    <cellStyle name="Обычный 2 62" xfId="963"/>
    <cellStyle name="Обычный 2 63" xfId="964"/>
    <cellStyle name="Обычный 2 64" xfId="965"/>
    <cellStyle name="Обычный 2 65" xfId="966"/>
    <cellStyle name="Обычный 2 66" xfId="967"/>
    <cellStyle name="Обычный 2 67" xfId="968"/>
    <cellStyle name="Обычный 2 68" xfId="969"/>
    <cellStyle name="Обычный 2 69" xfId="970"/>
    <cellStyle name="Обычный 2 7" xfId="971"/>
    <cellStyle name="Обычный 2 7 2" xfId="972"/>
    <cellStyle name="Обычный 2 70" xfId="973"/>
    <cellStyle name="Обычный 2 71" xfId="974"/>
    <cellStyle name="Обычный 2 72" xfId="975"/>
    <cellStyle name="Обычный 2 73" xfId="976"/>
    <cellStyle name="Обычный 2 74" xfId="977"/>
    <cellStyle name="Обычный 2 75" xfId="978"/>
    <cellStyle name="Обычный 2 76" xfId="979"/>
    <cellStyle name="Обычный 2 77" xfId="980"/>
    <cellStyle name="Обычный 2 78" xfId="981"/>
    <cellStyle name="Обычный 2 79" xfId="982"/>
    <cellStyle name="Обычный 2 8" xfId="983"/>
    <cellStyle name="Обычный 2 8 2" xfId="984"/>
    <cellStyle name="Обычный 2 80" xfId="985"/>
    <cellStyle name="Обычный 2 81" xfId="986"/>
    <cellStyle name="Обычный 2 82" xfId="987"/>
    <cellStyle name="Обычный 2 83" xfId="988"/>
    <cellStyle name="Обычный 2 84" xfId="989"/>
    <cellStyle name="Обычный 2 85" xfId="990"/>
    <cellStyle name="Обычный 2 86" xfId="991"/>
    <cellStyle name="Обычный 2 87" xfId="992"/>
    <cellStyle name="Обычный 2 88" xfId="993"/>
    <cellStyle name="Обычный 2 89" xfId="994"/>
    <cellStyle name="Обычный 2 9" xfId="995"/>
    <cellStyle name="Обычный 2 9 2" xfId="996"/>
    <cellStyle name="Обычный 2 90" xfId="997"/>
    <cellStyle name="Обычный 2 91" xfId="998"/>
    <cellStyle name="Обычный 2 92" xfId="999"/>
    <cellStyle name="Обычный 2 93" xfId="1000"/>
    <cellStyle name="Обычный 2 94" xfId="1001"/>
    <cellStyle name="Обычный 2 95" xfId="1002"/>
    <cellStyle name="Обычный 2 96" xfId="1003"/>
    <cellStyle name="Обычный 2 97" xfId="1004"/>
    <cellStyle name="Обычный 2 98" xfId="1005"/>
    <cellStyle name="Обычный 2 99" xfId="1006"/>
    <cellStyle name="Обычный 2_AP RAB 36" xfId="1007"/>
    <cellStyle name="Обычный 3" xfId="1008"/>
    <cellStyle name="Обычный 3 10" xfId="1009"/>
    <cellStyle name="Обычный 3 10 10" xfId="1010"/>
    <cellStyle name="Обычный 3 10 11" xfId="1011"/>
    <cellStyle name="Обычный 3 10 12" xfId="1012"/>
    <cellStyle name="Обычный 3 10 13" xfId="1013"/>
    <cellStyle name="Обычный 3 10 14" xfId="1014"/>
    <cellStyle name="Обычный 3 10 15" xfId="1015"/>
    <cellStyle name="Обычный 3 10 16" xfId="1016"/>
    <cellStyle name="Обычный 3 10 2" xfId="1017"/>
    <cellStyle name="Обычный 3 10 3" xfId="1018"/>
    <cellStyle name="Обычный 3 10 4" xfId="1019"/>
    <cellStyle name="Обычный 3 10 5" xfId="1020"/>
    <cellStyle name="Обычный 3 10 6" xfId="1021"/>
    <cellStyle name="Обычный 3 10 7" xfId="1022"/>
    <cellStyle name="Обычный 3 10 8" xfId="1023"/>
    <cellStyle name="Обычный 3 10 9" xfId="1024"/>
    <cellStyle name="Обычный 3 11" xfId="1025"/>
    <cellStyle name="Обычный 3 11 10" xfId="1026"/>
    <cellStyle name="Обычный 3 11 11" xfId="1027"/>
    <cellStyle name="Обычный 3 11 12" xfId="1028"/>
    <cellStyle name="Обычный 3 11 13" xfId="1029"/>
    <cellStyle name="Обычный 3 11 14" xfId="1030"/>
    <cellStyle name="Обычный 3 11 15" xfId="1031"/>
    <cellStyle name="Обычный 3 11 16" xfId="1032"/>
    <cellStyle name="Обычный 3 11 2" xfId="1033"/>
    <cellStyle name="Обычный 3 11 3" xfId="1034"/>
    <cellStyle name="Обычный 3 11 4" xfId="1035"/>
    <cellStyle name="Обычный 3 11 5" xfId="1036"/>
    <cellStyle name="Обычный 3 11 6" xfId="1037"/>
    <cellStyle name="Обычный 3 11 7" xfId="1038"/>
    <cellStyle name="Обычный 3 11 8" xfId="1039"/>
    <cellStyle name="Обычный 3 11 9" xfId="1040"/>
    <cellStyle name="Обычный 3 12" xfId="1041"/>
    <cellStyle name="Обычный 3 12 10" xfId="1042"/>
    <cellStyle name="Обычный 3 12 11" xfId="1043"/>
    <cellStyle name="Обычный 3 12 12" xfId="1044"/>
    <cellStyle name="Обычный 3 12 13" xfId="1045"/>
    <cellStyle name="Обычный 3 12 14" xfId="1046"/>
    <cellStyle name="Обычный 3 12 15" xfId="1047"/>
    <cellStyle name="Обычный 3 12 16" xfId="1048"/>
    <cellStyle name="Обычный 3 12 2" xfId="1049"/>
    <cellStyle name="Обычный 3 12 3" xfId="1050"/>
    <cellStyle name="Обычный 3 12 4" xfId="1051"/>
    <cellStyle name="Обычный 3 12 5" xfId="1052"/>
    <cellStyle name="Обычный 3 12 6" xfId="1053"/>
    <cellStyle name="Обычный 3 12 7" xfId="1054"/>
    <cellStyle name="Обычный 3 12 8" xfId="1055"/>
    <cellStyle name="Обычный 3 12 9" xfId="1056"/>
    <cellStyle name="Обычный 3 13" xfId="1057"/>
    <cellStyle name="Обычный 3 13 10" xfId="1058"/>
    <cellStyle name="Обычный 3 13 11" xfId="1059"/>
    <cellStyle name="Обычный 3 13 12" xfId="1060"/>
    <cellStyle name="Обычный 3 13 13" xfId="1061"/>
    <cellStyle name="Обычный 3 13 14" xfId="1062"/>
    <cellStyle name="Обычный 3 13 15" xfId="1063"/>
    <cellStyle name="Обычный 3 13 16" xfId="1064"/>
    <cellStyle name="Обычный 3 13 2" xfId="1065"/>
    <cellStyle name="Обычный 3 13 3" xfId="1066"/>
    <cellStyle name="Обычный 3 13 4" xfId="1067"/>
    <cellStyle name="Обычный 3 13 5" xfId="1068"/>
    <cellStyle name="Обычный 3 13 6" xfId="1069"/>
    <cellStyle name="Обычный 3 13 7" xfId="1070"/>
    <cellStyle name="Обычный 3 13 8" xfId="1071"/>
    <cellStyle name="Обычный 3 13 9" xfId="1072"/>
    <cellStyle name="Обычный 3 14" xfId="1073"/>
    <cellStyle name="Обычный 3 14 10" xfId="1074"/>
    <cellStyle name="Обычный 3 14 11" xfId="1075"/>
    <cellStyle name="Обычный 3 14 12" xfId="1076"/>
    <cellStyle name="Обычный 3 14 13" xfId="1077"/>
    <cellStyle name="Обычный 3 14 14" xfId="1078"/>
    <cellStyle name="Обычный 3 14 15" xfId="1079"/>
    <cellStyle name="Обычный 3 14 16" xfId="1080"/>
    <cellStyle name="Обычный 3 14 2" xfId="1081"/>
    <cellStyle name="Обычный 3 14 3" xfId="1082"/>
    <cellStyle name="Обычный 3 14 4" xfId="1083"/>
    <cellStyle name="Обычный 3 14 5" xfId="1084"/>
    <cellStyle name="Обычный 3 14 6" xfId="1085"/>
    <cellStyle name="Обычный 3 14 7" xfId="1086"/>
    <cellStyle name="Обычный 3 14 8" xfId="1087"/>
    <cellStyle name="Обычный 3 14 9" xfId="1088"/>
    <cellStyle name="Обычный 3 15" xfId="1089"/>
    <cellStyle name="Обычный 3 16" xfId="1090"/>
    <cellStyle name="Обычный 3 17" xfId="1091"/>
    <cellStyle name="Обычный 3 18" xfId="1092"/>
    <cellStyle name="Обычный 3 19" xfId="1093"/>
    <cellStyle name="Обычный 3 2" xfId="1094"/>
    <cellStyle name="Обычный 3 2 2" xfId="1095"/>
    <cellStyle name="Обычный 3 20" xfId="1096"/>
    <cellStyle name="Обычный 3 21" xfId="1097"/>
    <cellStyle name="Обычный 3 22" xfId="1098"/>
    <cellStyle name="Обычный 3 23" xfId="1099"/>
    <cellStyle name="Обычный 3 24" xfId="1100"/>
    <cellStyle name="Обычный 3 25" xfId="1101"/>
    <cellStyle name="Обычный 3 26" xfId="1102"/>
    <cellStyle name="Обычный 3 27" xfId="1103"/>
    <cellStyle name="Обычный 3 28" xfId="1104"/>
    <cellStyle name="Обычный 3 29" xfId="1105"/>
    <cellStyle name="Обычный 3 3" xfId="1106"/>
    <cellStyle name="Обычный 3 3 10" xfId="1107"/>
    <cellStyle name="Обычный 3 3 10 10" xfId="1108"/>
    <cellStyle name="Обычный 3 3 10 11" xfId="1109"/>
    <cellStyle name="Обычный 3 3 10 12" xfId="1110"/>
    <cellStyle name="Обычный 3 3 10 13" xfId="1111"/>
    <cellStyle name="Обычный 3 3 10 14" xfId="1112"/>
    <cellStyle name="Обычный 3 3 10 15" xfId="1113"/>
    <cellStyle name="Обычный 3 3 10 16" xfId="1114"/>
    <cellStyle name="Обычный 3 3 10 2" xfId="1115"/>
    <cellStyle name="Обычный 3 3 10 3" xfId="1116"/>
    <cellStyle name="Обычный 3 3 10 4" xfId="1117"/>
    <cellStyle name="Обычный 3 3 10 5" xfId="1118"/>
    <cellStyle name="Обычный 3 3 10 6" xfId="1119"/>
    <cellStyle name="Обычный 3 3 10 7" xfId="1120"/>
    <cellStyle name="Обычный 3 3 10 8" xfId="1121"/>
    <cellStyle name="Обычный 3 3 10 9" xfId="1122"/>
    <cellStyle name="Обычный 3 3 11" xfId="1123"/>
    <cellStyle name="Обычный 3 3 11 10" xfId="1124"/>
    <cellStyle name="Обычный 3 3 11 11" xfId="1125"/>
    <cellStyle name="Обычный 3 3 11 12" xfId="1126"/>
    <cellStyle name="Обычный 3 3 11 13" xfId="1127"/>
    <cellStyle name="Обычный 3 3 11 14" xfId="1128"/>
    <cellStyle name="Обычный 3 3 11 15" xfId="1129"/>
    <cellStyle name="Обычный 3 3 11 16" xfId="1130"/>
    <cellStyle name="Обычный 3 3 11 2" xfId="1131"/>
    <cellStyle name="Обычный 3 3 11 3" xfId="1132"/>
    <cellStyle name="Обычный 3 3 11 4" xfId="1133"/>
    <cellStyle name="Обычный 3 3 11 5" xfId="1134"/>
    <cellStyle name="Обычный 3 3 11 6" xfId="1135"/>
    <cellStyle name="Обычный 3 3 11 7" xfId="1136"/>
    <cellStyle name="Обычный 3 3 11 8" xfId="1137"/>
    <cellStyle name="Обычный 3 3 11 9" xfId="1138"/>
    <cellStyle name="Обычный 3 3 12" xfId="1139"/>
    <cellStyle name="Обычный 3 3 13" xfId="1140"/>
    <cellStyle name="Обычный 3 3 14" xfId="1141"/>
    <cellStyle name="Обычный 3 3 15" xfId="1142"/>
    <cellStyle name="Обычный 3 3 16" xfId="1143"/>
    <cellStyle name="Обычный 3 3 17" xfId="1144"/>
    <cellStyle name="Обычный 3 3 18" xfId="1145"/>
    <cellStyle name="Обычный 3 3 19" xfId="1146"/>
    <cellStyle name="Обычный 3 3 2" xfId="1147"/>
    <cellStyle name="Обычный 3 3 2 10" xfId="1148"/>
    <cellStyle name="Обычный 3 3 2 11" xfId="1149"/>
    <cellStyle name="Обычный 3 3 2 12" xfId="1150"/>
    <cellStyle name="Обычный 3 3 2 13" xfId="1151"/>
    <cellStyle name="Обычный 3 3 2 14" xfId="1152"/>
    <cellStyle name="Обычный 3 3 2 15" xfId="1153"/>
    <cellStyle name="Обычный 3 3 2 16" xfId="1154"/>
    <cellStyle name="Обычный 3 3 2 17" xfId="1155"/>
    <cellStyle name="Обычный 3 3 2 18" xfId="1156"/>
    <cellStyle name="Обычный 3 3 2 19" xfId="1157"/>
    <cellStyle name="Обычный 3 3 2 2" xfId="1158"/>
    <cellStyle name="Обычный 3 3 2 2 10" xfId="1159"/>
    <cellStyle name="Обычный 3 3 2 2 11" xfId="1160"/>
    <cellStyle name="Обычный 3 3 2 2 12" xfId="1161"/>
    <cellStyle name="Обычный 3 3 2 2 13" xfId="1162"/>
    <cellStyle name="Обычный 3 3 2 2 14" xfId="1163"/>
    <cellStyle name="Обычный 3 3 2 2 15" xfId="1164"/>
    <cellStyle name="Обычный 3 3 2 2 16" xfId="1165"/>
    <cellStyle name="Обычный 3 3 2 2 2" xfId="1166"/>
    <cellStyle name="Обычный 3 3 2 2 3" xfId="1167"/>
    <cellStyle name="Обычный 3 3 2 2 4" xfId="1168"/>
    <cellStyle name="Обычный 3 3 2 2 5" xfId="1169"/>
    <cellStyle name="Обычный 3 3 2 2 6" xfId="1170"/>
    <cellStyle name="Обычный 3 3 2 2 7" xfId="1171"/>
    <cellStyle name="Обычный 3 3 2 2 8" xfId="1172"/>
    <cellStyle name="Обычный 3 3 2 2 9" xfId="1173"/>
    <cellStyle name="Обычный 3 3 2 20" xfId="1174"/>
    <cellStyle name="Обычный 3 3 2 21" xfId="1175"/>
    <cellStyle name="Обычный 3 3 2 22" xfId="1176"/>
    <cellStyle name="Обычный 3 3 2 23" xfId="1177"/>
    <cellStyle name="Обычный 3 3 2 24" xfId="1178"/>
    <cellStyle name="Обычный 3 3 2 25" xfId="1179"/>
    <cellStyle name="Обычный 3 3 2 3" xfId="1180"/>
    <cellStyle name="Обычный 3 3 2 3 10" xfId="1181"/>
    <cellStyle name="Обычный 3 3 2 3 11" xfId="1182"/>
    <cellStyle name="Обычный 3 3 2 3 12" xfId="1183"/>
    <cellStyle name="Обычный 3 3 2 3 13" xfId="1184"/>
    <cellStyle name="Обычный 3 3 2 3 14" xfId="1185"/>
    <cellStyle name="Обычный 3 3 2 3 15" xfId="1186"/>
    <cellStyle name="Обычный 3 3 2 3 16" xfId="1187"/>
    <cellStyle name="Обычный 3 3 2 3 2" xfId="1188"/>
    <cellStyle name="Обычный 3 3 2 3 3" xfId="1189"/>
    <cellStyle name="Обычный 3 3 2 3 4" xfId="1190"/>
    <cellStyle name="Обычный 3 3 2 3 5" xfId="1191"/>
    <cellStyle name="Обычный 3 3 2 3 6" xfId="1192"/>
    <cellStyle name="Обычный 3 3 2 3 7" xfId="1193"/>
    <cellStyle name="Обычный 3 3 2 3 8" xfId="1194"/>
    <cellStyle name="Обычный 3 3 2 3 9" xfId="1195"/>
    <cellStyle name="Обычный 3 3 2 4" xfId="1196"/>
    <cellStyle name="Обычный 3 3 2 4 10" xfId="1197"/>
    <cellStyle name="Обычный 3 3 2 4 11" xfId="1198"/>
    <cellStyle name="Обычный 3 3 2 4 12" xfId="1199"/>
    <cellStyle name="Обычный 3 3 2 4 13" xfId="1200"/>
    <cellStyle name="Обычный 3 3 2 4 14" xfId="1201"/>
    <cellStyle name="Обычный 3 3 2 4 15" xfId="1202"/>
    <cellStyle name="Обычный 3 3 2 4 16" xfId="1203"/>
    <cellStyle name="Обычный 3 3 2 4 2" xfId="1204"/>
    <cellStyle name="Обычный 3 3 2 4 3" xfId="1205"/>
    <cellStyle name="Обычный 3 3 2 4 4" xfId="1206"/>
    <cellStyle name="Обычный 3 3 2 4 5" xfId="1207"/>
    <cellStyle name="Обычный 3 3 2 4 6" xfId="1208"/>
    <cellStyle name="Обычный 3 3 2 4 7" xfId="1209"/>
    <cellStyle name="Обычный 3 3 2 4 8" xfId="1210"/>
    <cellStyle name="Обычный 3 3 2 4 9" xfId="1211"/>
    <cellStyle name="Обычный 3 3 2 5" xfId="1212"/>
    <cellStyle name="Обычный 3 3 2 5 10" xfId="1213"/>
    <cellStyle name="Обычный 3 3 2 5 11" xfId="1214"/>
    <cellStyle name="Обычный 3 3 2 5 12" xfId="1215"/>
    <cellStyle name="Обычный 3 3 2 5 13" xfId="1216"/>
    <cellStyle name="Обычный 3 3 2 5 14" xfId="1217"/>
    <cellStyle name="Обычный 3 3 2 5 15" xfId="1218"/>
    <cellStyle name="Обычный 3 3 2 5 16" xfId="1219"/>
    <cellStyle name="Обычный 3 3 2 5 2" xfId="1220"/>
    <cellStyle name="Обычный 3 3 2 5 3" xfId="1221"/>
    <cellStyle name="Обычный 3 3 2 5 4" xfId="1222"/>
    <cellStyle name="Обычный 3 3 2 5 5" xfId="1223"/>
    <cellStyle name="Обычный 3 3 2 5 6" xfId="1224"/>
    <cellStyle name="Обычный 3 3 2 5 7" xfId="1225"/>
    <cellStyle name="Обычный 3 3 2 5 8" xfId="1226"/>
    <cellStyle name="Обычный 3 3 2 5 9" xfId="1227"/>
    <cellStyle name="Обычный 3 3 2 6" xfId="1228"/>
    <cellStyle name="Обычный 3 3 2 6 10" xfId="1229"/>
    <cellStyle name="Обычный 3 3 2 6 11" xfId="1230"/>
    <cellStyle name="Обычный 3 3 2 6 12" xfId="1231"/>
    <cellStyle name="Обычный 3 3 2 6 13" xfId="1232"/>
    <cellStyle name="Обычный 3 3 2 6 14" xfId="1233"/>
    <cellStyle name="Обычный 3 3 2 6 15" xfId="1234"/>
    <cellStyle name="Обычный 3 3 2 6 16" xfId="1235"/>
    <cellStyle name="Обычный 3 3 2 6 2" xfId="1236"/>
    <cellStyle name="Обычный 3 3 2 6 3" xfId="1237"/>
    <cellStyle name="Обычный 3 3 2 6 4" xfId="1238"/>
    <cellStyle name="Обычный 3 3 2 6 5" xfId="1239"/>
    <cellStyle name="Обычный 3 3 2 6 6" xfId="1240"/>
    <cellStyle name="Обычный 3 3 2 6 7" xfId="1241"/>
    <cellStyle name="Обычный 3 3 2 6 8" xfId="1242"/>
    <cellStyle name="Обычный 3 3 2 6 9" xfId="1243"/>
    <cellStyle name="Обычный 3 3 2 7" xfId="1244"/>
    <cellStyle name="Обычный 3 3 2 7 10" xfId="1245"/>
    <cellStyle name="Обычный 3 3 2 7 11" xfId="1246"/>
    <cellStyle name="Обычный 3 3 2 7 12" xfId="1247"/>
    <cellStyle name="Обычный 3 3 2 7 13" xfId="1248"/>
    <cellStyle name="Обычный 3 3 2 7 14" xfId="1249"/>
    <cellStyle name="Обычный 3 3 2 7 15" xfId="1250"/>
    <cellStyle name="Обычный 3 3 2 7 16" xfId="1251"/>
    <cellStyle name="Обычный 3 3 2 7 2" xfId="1252"/>
    <cellStyle name="Обычный 3 3 2 7 3" xfId="1253"/>
    <cellStyle name="Обычный 3 3 2 7 4" xfId="1254"/>
    <cellStyle name="Обычный 3 3 2 7 5" xfId="1255"/>
    <cellStyle name="Обычный 3 3 2 7 6" xfId="1256"/>
    <cellStyle name="Обычный 3 3 2 7 7" xfId="1257"/>
    <cellStyle name="Обычный 3 3 2 7 8" xfId="1258"/>
    <cellStyle name="Обычный 3 3 2 7 9" xfId="1259"/>
    <cellStyle name="Обычный 3 3 2 8" xfId="1260"/>
    <cellStyle name="Обычный 3 3 2 8 10" xfId="1261"/>
    <cellStyle name="Обычный 3 3 2 8 11" xfId="1262"/>
    <cellStyle name="Обычный 3 3 2 8 12" xfId="1263"/>
    <cellStyle name="Обычный 3 3 2 8 13" xfId="1264"/>
    <cellStyle name="Обычный 3 3 2 8 14" xfId="1265"/>
    <cellStyle name="Обычный 3 3 2 8 15" xfId="1266"/>
    <cellStyle name="Обычный 3 3 2 8 16" xfId="1267"/>
    <cellStyle name="Обычный 3 3 2 8 2" xfId="1268"/>
    <cellStyle name="Обычный 3 3 2 8 3" xfId="1269"/>
    <cellStyle name="Обычный 3 3 2 8 4" xfId="1270"/>
    <cellStyle name="Обычный 3 3 2 8 5" xfId="1271"/>
    <cellStyle name="Обычный 3 3 2 8 6" xfId="1272"/>
    <cellStyle name="Обычный 3 3 2 8 7" xfId="1273"/>
    <cellStyle name="Обычный 3 3 2 8 8" xfId="1274"/>
    <cellStyle name="Обычный 3 3 2 8 9" xfId="1275"/>
    <cellStyle name="Обычный 3 3 2 9" xfId="1276"/>
    <cellStyle name="Обычный 3 3 20" xfId="1277"/>
    <cellStyle name="Обычный 3 3 21" xfId="1278"/>
    <cellStyle name="Обычный 3 3 22" xfId="1279"/>
    <cellStyle name="Обычный 3 3 23" xfId="1280"/>
    <cellStyle name="Обычный 3 3 24" xfId="1281"/>
    <cellStyle name="Обычный 3 3 25" xfId="1282"/>
    <cellStyle name="Обычный 3 3 26" xfId="1283"/>
    <cellStyle name="Обычный 3 3 27" xfId="1284"/>
    <cellStyle name="Обычный 3 3 28" xfId="1285"/>
    <cellStyle name="Обычный 3 3 29" xfId="1286"/>
    <cellStyle name="Обычный 3 3 3" xfId="1287"/>
    <cellStyle name="Обычный 3 3 3 10" xfId="1288"/>
    <cellStyle name="Обычный 3 3 3 11" xfId="1289"/>
    <cellStyle name="Обычный 3 3 3 12" xfId="1290"/>
    <cellStyle name="Обычный 3 3 3 13" xfId="1291"/>
    <cellStyle name="Обычный 3 3 3 14" xfId="1292"/>
    <cellStyle name="Обычный 3 3 3 15" xfId="1293"/>
    <cellStyle name="Обычный 3 3 3 16" xfId="1294"/>
    <cellStyle name="Обычный 3 3 3 17" xfId="1295"/>
    <cellStyle name="Обычный 3 3 3 18" xfId="1296"/>
    <cellStyle name="Обычный 3 3 3 19" xfId="1297"/>
    <cellStyle name="Обычный 3 3 3 2" xfId="1298"/>
    <cellStyle name="Обычный 3 3 3 2 10" xfId="1299"/>
    <cellStyle name="Обычный 3 3 3 2 11" xfId="1300"/>
    <cellStyle name="Обычный 3 3 3 2 12" xfId="1301"/>
    <cellStyle name="Обычный 3 3 3 2 13" xfId="1302"/>
    <cellStyle name="Обычный 3 3 3 2 14" xfId="1303"/>
    <cellStyle name="Обычный 3 3 3 2 15" xfId="1304"/>
    <cellStyle name="Обычный 3 3 3 2 16" xfId="1305"/>
    <cellStyle name="Обычный 3 3 3 2 2" xfId="1306"/>
    <cellStyle name="Обычный 3 3 3 2 3" xfId="1307"/>
    <cellStyle name="Обычный 3 3 3 2 4" xfId="1308"/>
    <cellStyle name="Обычный 3 3 3 2 5" xfId="1309"/>
    <cellStyle name="Обычный 3 3 3 2 6" xfId="1310"/>
    <cellStyle name="Обычный 3 3 3 2 7" xfId="1311"/>
    <cellStyle name="Обычный 3 3 3 2 8" xfId="1312"/>
    <cellStyle name="Обычный 3 3 3 2 9" xfId="1313"/>
    <cellStyle name="Обычный 3 3 3 20" xfId="1314"/>
    <cellStyle name="Обычный 3 3 3 21" xfId="1315"/>
    <cellStyle name="Обычный 3 3 3 22" xfId="1316"/>
    <cellStyle name="Обычный 3 3 3 23" xfId="1317"/>
    <cellStyle name="Обычный 3 3 3 24" xfId="1318"/>
    <cellStyle name="Обычный 3 3 3 25" xfId="1319"/>
    <cellStyle name="Обычный 3 3 3 3" xfId="1320"/>
    <cellStyle name="Обычный 3 3 3 3 10" xfId="1321"/>
    <cellStyle name="Обычный 3 3 3 3 11" xfId="1322"/>
    <cellStyle name="Обычный 3 3 3 3 12" xfId="1323"/>
    <cellStyle name="Обычный 3 3 3 3 13" xfId="1324"/>
    <cellStyle name="Обычный 3 3 3 3 14" xfId="1325"/>
    <cellStyle name="Обычный 3 3 3 3 15" xfId="1326"/>
    <cellStyle name="Обычный 3 3 3 3 16" xfId="1327"/>
    <cellStyle name="Обычный 3 3 3 3 2" xfId="1328"/>
    <cellStyle name="Обычный 3 3 3 3 3" xfId="1329"/>
    <cellStyle name="Обычный 3 3 3 3 4" xfId="1330"/>
    <cellStyle name="Обычный 3 3 3 3 5" xfId="1331"/>
    <cellStyle name="Обычный 3 3 3 3 6" xfId="1332"/>
    <cellStyle name="Обычный 3 3 3 3 7" xfId="1333"/>
    <cellStyle name="Обычный 3 3 3 3 8" xfId="1334"/>
    <cellStyle name="Обычный 3 3 3 3 9" xfId="1335"/>
    <cellStyle name="Обычный 3 3 3 4" xfId="1336"/>
    <cellStyle name="Обычный 3 3 3 4 10" xfId="1337"/>
    <cellStyle name="Обычный 3 3 3 4 11" xfId="1338"/>
    <cellStyle name="Обычный 3 3 3 4 12" xfId="1339"/>
    <cellStyle name="Обычный 3 3 3 4 13" xfId="1340"/>
    <cellStyle name="Обычный 3 3 3 4 14" xfId="1341"/>
    <cellStyle name="Обычный 3 3 3 4 15" xfId="1342"/>
    <cellStyle name="Обычный 3 3 3 4 16" xfId="1343"/>
    <cellStyle name="Обычный 3 3 3 4 2" xfId="1344"/>
    <cellStyle name="Обычный 3 3 3 4 3" xfId="1345"/>
    <cellStyle name="Обычный 3 3 3 4 4" xfId="1346"/>
    <cellStyle name="Обычный 3 3 3 4 5" xfId="1347"/>
    <cellStyle name="Обычный 3 3 3 4 6" xfId="1348"/>
    <cellStyle name="Обычный 3 3 3 4 7" xfId="1349"/>
    <cellStyle name="Обычный 3 3 3 4 8" xfId="1350"/>
    <cellStyle name="Обычный 3 3 3 4 9" xfId="1351"/>
    <cellStyle name="Обычный 3 3 3 5" xfId="1352"/>
    <cellStyle name="Обычный 3 3 3 5 10" xfId="1353"/>
    <cellStyle name="Обычный 3 3 3 5 11" xfId="1354"/>
    <cellStyle name="Обычный 3 3 3 5 12" xfId="1355"/>
    <cellStyle name="Обычный 3 3 3 5 13" xfId="1356"/>
    <cellStyle name="Обычный 3 3 3 5 14" xfId="1357"/>
    <cellStyle name="Обычный 3 3 3 5 15" xfId="1358"/>
    <cellStyle name="Обычный 3 3 3 5 16" xfId="1359"/>
    <cellStyle name="Обычный 3 3 3 5 2" xfId="1360"/>
    <cellStyle name="Обычный 3 3 3 5 3" xfId="1361"/>
    <cellStyle name="Обычный 3 3 3 5 4" xfId="1362"/>
    <cellStyle name="Обычный 3 3 3 5 5" xfId="1363"/>
    <cellStyle name="Обычный 3 3 3 5 6" xfId="1364"/>
    <cellStyle name="Обычный 3 3 3 5 7" xfId="1365"/>
    <cellStyle name="Обычный 3 3 3 5 8" xfId="1366"/>
    <cellStyle name="Обычный 3 3 3 5 9" xfId="1367"/>
    <cellStyle name="Обычный 3 3 3 6" xfId="1368"/>
    <cellStyle name="Обычный 3 3 3 6 10" xfId="1369"/>
    <cellStyle name="Обычный 3 3 3 6 11" xfId="1370"/>
    <cellStyle name="Обычный 3 3 3 6 12" xfId="1371"/>
    <cellStyle name="Обычный 3 3 3 6 13" xfId="1372"/>
    <cellStyle name="Обычный 3 3 3 6 14" xfId="1373"/>
    <cellStyle name="Обычный 3 3 3 6 15" xfId="1374"/>
    <cellStyle name="Обычный 3 3 3 6 16" xfId="1375"/>
    <cellStyle name="Обычный 3 3 3 6 2" xfId="1376"/>
    <cellStyle name="Обычный 3 3 3 6 3" xfId="1377"/>
    <cellStyle name="Обычный 3 3 3 6 4" xfId="1378"/>
    <cellStyle name="Обычный 3 3 3 6 5" xfId="1379"/>
    <cellStyle name="Обычный 3 3 3 6 6" xfId="1380"/>
    <cellStyle name="Обычный 3 3 3 6 7" xfId="1381"/>
    <cellStyle name="Обычный 3 3 3 6 8" xfId="1382"/>
    <cellStyle name="Обычный 3 3 3 6 9" xfId="1383"/>
    <cellStyle name="Обычный 3 3 3 7" xfId="1384"/>
    <cellStyle name="Обычный 3 3 3 7 10" xfId="1385"/>
    <cellStyle name="Обычный 3 3 3 7 11" xfId="1386"/>
    <cellStyle name="Обычный 3 3 3 7 12" xfId="1387"/>
    <cellStyle name="Обычный 3 3 3 7 13" xfId="1388"/>
    <cellStyle name="Обычный 3 3 3 7 14" xfId="1389"/>
    <cellStyle name="Обычный 3 3 3 7 15" xfId="1390"/>
    <cellStyle name="Обычный 3 3 3 7 16" xfId="1391"/>
    <cellStyle name="Обычный 3 3 3 7 2" xfId="1392"/>
    <cellStyle name="Обычный 3 3 3 7 3" xfId="1393"/>
    <cellStyle name="Обычный 3 3 3 7 4" xfId="1394"/>
    <cellStyle name="Обычный 3 3 3 7 5" xfId="1395"/>
    <cellStyle name="Обычный 3 3 3 7 6" xfId="1396"/>
    <cellStyle name="Обычный 3 3 3 7 7" xfId="1397"/>
    <cellStyle name="Обычный 3 3 3 7 8" xfId="1398"/>
    <cellStyle name="Обычный 3 3 3 7 9" xfId="1399"/>
    <cellStyle name="Обычный 3 3 3 8" xfId="1400"/>
    <cellStyle name="Обычный 3 3 3 8 10" xfId="1401"/>
    <cellStyle name="Обычный 3 3 3 8 11" xfId="1402"/>
    <cellStyle name="Обычный 3 3 3 8 12" xfId="1403"/>
    <cellStyle name="Обычный 3 3 3 8 13" xfId="1404"/>
    <cellStyle name="Обычный 3 3 3 8 14" xfId="1405"/>
    <cellStyle name="Обычный 3 3 3 8 15" xfId="1406"/>
    <cellStyle name="Обычный 3 3 3 8 16" xfId="1407"/>
    <cellStyle name="Обычный 3 3 3 8 2" xfId="1408"/>
    <cellStyle name="Обычный 3 3 3 8 3" xfId="1409"/>
    <cellStyle name="Обычный 3 3 3 8 4" xfId="1410"/>
    <cellStyle name="Обычный 3 3 3 8 5" xfId="1411"/>
    <cellStyle name="Обычный 3 3 3 8 6" xfId="1412"/>
    <cellStyle name="Обычный 3 3 3 8 7" xfId="1413"/>
    <cellStyle name="Обычный 3 3 3 8 8" xfId="1414"/>
    <cellStyle name="Обычный 3 3 3 8 9" xfId="1415"/>
    <cellStyle name="Обычный 3 3 3 9" xfId="1416"/>
    <cellStyle name="Обычный 3 3 4" xfId="1417"/>
    <cellStyle name="Обычный 3 3 4 10" xfId="1418"/>
    <cellStyle name="Обычный 3 3 4 11" xfId="1419"/>
    <cellStyle name="Обычный 3 3 4 12" xfId="1420"/>
    <cellStyle name="Обычный 3 3 4 13" xfId="1421"/>
    <cellStyle name="Обычный 3 3 4 14" xfId="1422"/>
    <cellStyle name="Обычный 3 3 4 15" xfId="1423"/>
    <cellStyle name="Обычный 3 3 4 16" xfId="1424"/>
    <cellStyle name="Обычный 3 3 4 17" xfId="1425"/>
    <cellStyle name="Обычный 3 3 4 18" xfId="1426"/>
    <cellStyle name="Обычный 3 3 4 19" xfId="1427"/>
    <cellStyle name="Обычный 3 3 4 2" xfId="1428"/>
    <cellStyle name="Обычный 3 3 4 2 10" xfId="1429"/>
    <cellStyle name="Обычный 3 3 4 2 11" xfId="1430"/>
    <cellStyle name="Обычный 3 3 4 2 12" xfId="1431"/>
    <cellStyle name="Обычный 3 3 4 2 13" xfId="1432"/>
    <cellStyle name="Обычный 3 3 4 2 14" xfId="1433"/>
    <cellStyle name="Обычный 3 3 4 2 15" xfId="1434"/>
    <cellStyle name="Обычный 3 3 4 2 16" xfId="1435"/>
    <cellStyle name="Обычный 3 3 4 2 2" xfId="1436"/>
    <cellStyle name="Обычный 3 3 4 2 3" xfId="1437"/>
    <cellStyle name="Обычный 3 3 4 2 4" xfId="1438"/>
    <cellStyle name="Обычный 3 3 4 2 5" xfId="1439"/>
    <cellStyle name="Обычный 3 3 4 2 6" xfId="1440"/>
    <cellStyle name="Обычный 3 3 4 2 7" xfId="1441"/>
    <cellStyle name="Обычный 3 3 4 2 8" xfId="1442"/>
    <cellStyle name="Обычный 3 3 4 2 9" xfId="1443"/>
    <cellStyle name="Обычный 3 3 4 20" xfId="1444"/>
    <cellStyle name="Обычный 3 3 4 21" xfId="1445"/>
    <cellStyle name="Обычный 3 3 4 22" xfId="1446"/>
    <cellStyle name="Обычный 3 3 4 23" xfId="1447"/>
    <cellStyle name="Обычный 3 3 4 24" xfId="1448"/>
    <cellStyle name="Обычный 3 3 4 25" xfId="1449"/>
    <cellStyle name="Обычный 3 3 4 3" xfId="1450"/>
    <cellStyle name="Обычный 3 3 4 3 10" xfId="1451"/>
    <cellStyle name="Обычный 3 3 4 3 11" xfId="1452"/>
    <cellStyle name="Обычный 3 3 4 3 12" xfId="1453"/>
    <cellStyle name="Обычный 3 3 4 3 13" xfId="1454"/>
    <cellStyle name="Обычный 3 3 4 3 14" xfId="1455"/>
    <cellStyle name="Обычный 3 3 4 3 15" xfId="1456"/>
    <cellStyle name="Обычный 3 3 4 3 16" xfId="1457"/>
    <cellStyle name="Обычный 3 3 4 3 2" xfId="1458"/>
    <cellStyle name="Обычный 3 3 4 3 3" xfId="1459"/>
    <cellStyle name="Обычный 3 3 4 3 4" xfId="1460"/>
    <cellStyle name="Обычный 3 3 4 3 5" xfId="1461"/>
    <cellStyle name="Обычный 3 3 4 3 6" xfId="1462"/>
    <cellStyle name="Обычный 3 3 4 3 7" xfId="1463"/>
    <cellStyle name="Обычный 3 3 4 3 8" xfId="1464"/>
    <cellStyle name="Обычный 3 3 4 3 9" xfId="1465"/>
    <cellStyle name="Обычный 3 3 4 4" xfId="1466"/>
    <cellStyle name="Обычный 3 3 4 4 10" xfId="1467"/>
    <cellStyle name="Обычный 3 3 4 4 11" xfId="1468"/>
    <cellStyle name="Обычный 3 3 4 4 12" xfId="1469"/>
    <cellStyle name="Обычный 3 3 4 4 13" xfId="1470"/>
    <cellStyle name="Обычный 3 3 4 4 14" xfId="1471"/>
    <cellStyle name="Обычный 3 3 4 4 15" xfId="1472"/>
    <cellStyle name="Обычный 3 3 4 4 16" xfId="1473"/>
    <cellStyle name="Обычный 3 3 4 4 2" xfId="1474"/>
    <cellStyle name="Обычный 3 3 4 4 3" xfId="1475"/>
    <cellStyle name="Обычный 3 3 4 4 4" xfId="1476"/>
    <cellStyle name="Обычный 3 3 4 4 5" xfId="1477"/>
    <cellStyle name="Обычный 3 3 4 4 6" xfId="1478"/>
    <cellStyle name="Обычный 3 3 4 4 7" xfId="1479"/>
    <cellStyle name="Обычный 3 3 4 4 8" xfId="1480"/>
    <cellStyle name="Обычный 3 3 4 4 9" xfId="1481"/>
    <cellStyle name="Обычный 3 3 4 5" xfId="1482"/>
    <cellStyle name="Обычный 3 3 4 5 10" xfId="1483"/>
    <cellStyle name="Обычный 3 3 4 5 11" xfId="1484"/>
    <cellStyle name="Обычный 3 3 4 5 12" xfId="1485"/>
    <cellStyle name="Обычный 3 3 4 5 13" xfId="1486"/>
    <cellStyle name="Обычный 3 3 4 5 14" xfId="1487"/>
    <cellStyle name="Обычный 3 3 4 5 15" xfId="1488"/>
    <cellStyle name="Обычный 3 3 4 5 16" xfId="1489"/>
    <cellStyle name="Обычный 3 3 4 5 2" xfId="1490"/>
    <cellStyle name="Обычный 3 3 4 5 3" xfId="1491"/>
    <cellStyle name="Обычный 3 3 4 5 4" xfId="1492"/>
    <cellStyle name="Обычный 3 3 4 5 5" xfId="1493"/>
    <cellStyle name="Обычный 3 3 4 5 6" xfId="1494"/>
    <cellStyle name="Обычный 3 3 4 5 7" xfId="1495"/>
    <cellStyle name="Обычный 3 3 4 5 8" xfId="1496"/>
    <cellStyle name="Обычный 3 3 4 5 9" xfId="1497"/>
    <cellStyle name="Обычный 3 3 4 6" xfId="1498"/>
    <cellStyle name="Обычный 3 3 4 6 10" xfId="1499"/>
    <cellStyle name="Обычный 3 3 4 6 11" xfId="1500"/>
    <cellStyle name="Обычный 3 3 4 6 12" xfId="1501"/>
    <cellStyle name="Обычный 3 3 4 6 13" xfId="1502"/>
    <cellStyle name="Обычный 3 3 4 6 14" xfId="1503"/>
    <cellStyle name="Обычный 3 3 4 6 15" xfId="1504"/>
    <cellStyle name="Обычный 3 3 4 6 16" xfId="1505"/>
    <cellStyle name="Обычный 3 3 4 6 2" xfId="1506"/>
    <cellStyle name="Обычный 3 3 4 6 3" xfId="1507"/>
    <cellStyle name="Обычный 3 3 4 6 4" xfId="1508"/>
    <cellStyle name="Обычный 3 3 4 6 5" xfId="1509"/>
    <cellStyle name="Обычный 3 3 4 6 6" xfId="1510"/>
    <cellStyle name="Обычный 3 3 4 6 7" xfId="1511"/>
    <cellStyle name="Обычный 3 3 4 6 8" xfId="1512"/>
    <cellStyle name="Обычный 3 3 4 6 9" xfId="1513"/>
    <cellStyle name="Обычный 3 3 4 7" xfId="1514"/>
    <cellStyle name="Обычный 3 3 4 7 10" xfId="1515"/>
    <cellStyle name="Обычный 3 3 4 7 11" xfId="1516"/>
    <cellStyle name="Обычный 3 3 4 7 12" xfId="1517"/>
    <cellStyle name="Обычный 3 3 4 7 13" xfId="1518"/>
    <cellStyle name="Обычный 3 3 4 7 14" xfId="1519"/>
    <cellStyle name="Обычный 3 3 4 7 15" xfId="1520"/>
    <cellStyle name="Обычный 3 3 4 7 16" xfId="1521"/>
    <cellStyle name="Обычный 3 3 4 7 2" xfId="1522"/>
    <cellStyle name="Обычный 3 3 4 7 3" xfId="1523"/>
    <cellStyle name="Обычный 3 3 4 7 4" xfId="1524"/>
    <cellStyle name="Обычный 3 3 4 7 5" xfId="1525"/>
    <cellStyle name="Обычный 3 3 4 7 6" xfId="1526"/>
    <cellStyle name="Обычный 3 3 4 7 7" xfId="1527"/>
    <cellStyle name="Обычный 3 3 4 7 8" xfId="1528"/>
    <cellStyle name="Обычный 3 3 4 7 9" xfId="1529"/>
    <cellStyle name="Обычный 3 3 4 8" xfId="1530"/>
    <cellStyle name="Обычный 3 3 4 8 10" xfId="1531"/>
    <cellStyle name="Обычный 3 3 4 8 11" xfId="1532"/>
    <cellStyle name="Обычный 3 3 4 8 12" xfId="1533"/>
    <cellStyle name="Обычный 3 3 4 8 13" xfId="1534"/>
    <cellStyle name="Обычный 3 3 4 8 14" xfId="1535"/>
    <cellStyle name="Обычный 3 3 4 8 15" xfId="1536"/>
    <cellStyle name="Обычный 3 3 4 8 16" xfId="1537"/>
    <cellStyle name="Обычный 3 3 4 8 2" xfId="1538"/>
    <cellStyle name="Обычный 3 3 4 8 3" xfId="1539"/>
    <cellStyle name="Обычный 3 3 4 8 4" xfId="1540"/>
    <cellStyle name="Обычный 3 3 4 8 5" xfId="1541"/>
    <cellStyle name="Обычный 3 3 4 8 6" xfId="1542"/>
    <cellStyle name="Обычный 3 3 4 8 7" xfId="1543"/>
    <cellStyle name="Обычный 3 3 4 8 8" xfId="1544"/>
    <cellStyle name="Обычный 3 3 4 8 9" xfId="1545"/>
    <cellStyle name="Обычный 3 3 4 9" xfId="1546"/>
    <cellStyle name="Обычный 3 3 5" xfId="1547"/>
    <cellStyle name="Обычный 3 3 5 10" xfId="1548"/>
    <cellStyle name="Обычный 3 3 5 11" xfId="1549"/>
    <cellStyle name="Обычный 3 3 5 12" xfId="1550"/>
    <cellStyle name="Обычный 3 3 5 13" xfId="1551"/>
    <cellStyle name="Обычный 3 3 5 14" xfId="1552"/>
    <cellStyle name="Обычный 3 3 5 15" xfId="1553"/>
    <cellStyle name="Обычный 3 3 5 16" xfId="1554"/>
    <cellStyle name="Обычный 3 3 5 2" xfId="1555"/>
    <cellStyle name="Обычный 3 3 5 3" xfId="1556"/>
    <cellStyle name="Обычный 3 3 5 4" xfId="1557"/>
    <cellStyle name="Обычный 3 3 5 5" xfId="1558"/>
    <cellStyle name="Обычный 3 3 5 6" xfId="1559"/>
    <cellStyle name="Обычный 3 3 5 7" xfId="1560"/>
    <cellStyle name="Обычный 3 3 5 8" xfId="1561"/>
    <cellStyle name="Обычный 3 3 5 9" xfId="1562"/>
    <cellStyle name="Обычный 3 3 6" xfId="1563"/>
    <cellStyle name="Обычный 3 3 6 10" xfId="1564"/>
    <cellStyle name="Обычный 3 3 6 11" xfId="1565"/>
    <cellStyle name="Обычный 3 3 6 12" xfId="1566"/>
    <cellStyle name="Обычный 3 3 6 13" xfId="1567"/>
    <cellStyle name="Обычный 3 3 6 14" xfId="1568"/>
    <cellStyle name="Обычный 3 3 6 15" xfId="1569"/>
    <cellStyle name="Обычный 3 3 6 16" xfId="1570"/>
    <cellStyle name="Обычный 3 3 6 2" xfId="1571"/>
    <cellStyle name="Обычный 3 3 6 3" xfId="1572"/>
    <cellStyle name="Обычный 3 3 6 4" xfId="1573"/>
    <cellStyle name="Обычный 3 3 6 5" xfId="1574"/>
    <cellStyle name="Обычный 3 3 6 6" xfId="1575"/>
    <cellStyle name="Обычный 3 3 6 7" xfId="1576"/>
    <cellStyle name="Обычный 3 3 6 8" xfId="1577"/>
    <cellStyle name="Обычный 3 3 6 9" xfId="1578"/>
    <cellStyle name="Обычный 3 3 7" xfId="1579"/>
    <cellStyle name="Обычный 3 3 7 10" xfId="1580"/>
    <cellStyle name="Обычный 3 3 7 11" xfId="1581"/>
    <cellStyle name="Обычный 3 3 7 12" xfId="1582"/>
    <cellStyle name="Обычный 3 3 7 13" xfId="1583"/>
    <cellStyle name="Обычный 3 3 7 14" xfId="1584"/>
    <cellStyle name="Обычный 3 3 7 15" xfId="1585"/>
    <cellStyle name="Обычный 3 3 7 16" xfId="1586"/>
    <cellStyle name="Обычный 3 3 7 2" xfId="1587"/>
    <cellStyle name="Обычный 3 3 7 3" xfId="1588"/>
    <cellStyle name="Обычный 3 3 7 4" xfId="1589"/>
    <cellStyle name="Обычный 3 3 7 5" xfId="1590"/>
    <cellStyle name="Обычный 3 3 7 6" xfId="1591"/>
    <cellStyle name="Обычный 3 3 7 7" xfId="1592"/>
    <cellStyle name="Обычный 3 3 7 8" xfId="1593"/>
    <cellStyle name="Обычный 3 3 7 9" xfId="1594"/>
    <cellStyle name="Обычный 3 3 8" xfId="1595"/>
    <cellStyle name="Обычный 3 3 8 10" xfId="1596"/>
    <cellStyle name="Обычный 3 3 8 11" xfId="1597"/>
    <cellStyle name="Обычный 3 3 8 12" xfId="1598"/>
    <cellStyle name="Обычный 3 3 8 13" xfId="1599"/>
    <cellStyle name="Обычный 3 3 8 14" xfId="1600"/>
    <cellStyle name="Обычный 3 3 8 15" xfId="1601"/>
    <cellStyle name="Обычный 3 3 8 16" xfId="1602"/>
    <cellStyle name="Обычный 3 3 8 2" xfId="1603"/>
    <cellStyle name="Обычный 3 3 8 3" xfId="1604"/>
    <cellStyle name="Обычный 3 3 8 4" xfId="1605"/>
    <cellStyle name="Обычный 3 3 8 5" xfId="1606"/>
    <cellStyle name="Обычный 3 3 8 6" xfId="1607"/>
    <cellStyle name="Обычный 3 3 8 7" xfId="1608"/>
    <cellStyle name="Обычный 3 3 8 8" xfId="1609"/>
    <cellStyle name="Обычный 3 3 8 9" xfId="1610"/>
    <cellStyle name="Обычный 3 3 9" xfId="1611"/>
    <cellStyle name="Обычный 3 3 9 10" xfId="1612"/>
    <cellStyle name="Обычный 3 3 9 11" xfId="1613"/>
    <cellStyle name="Обычный 3 3 9 12" xfId="1614"/>
    <cellStyle name="Обычный 3 3 9 13" xfId="1615"/>
    <cellStyle name="Обычный 3 3 9 14" xfId="1616"/>
    <cellStyle name="Обычный 3 3 9 15" xfId="1617"/>
    <cellStyle name="Обычный 3 3 9 16" xfId="1618"/>
    <cellStyle name="Обычный 3 3 9 2" xfId="1619"/>
    <cellStyle name="Обычный 3 3 9 3" xfId="1620"/>
    <cellStyle name="Обычный 3 3 9 4" xfId="1621"/>
    <cellStyle name="Обычный 3 3 9 5" xfId="1622"/>
    <cellStyle name="Обычный 3 3 9 6" xfId="1623"/>
    <cellStyle name="Обычный 3 3 9 7" xfId="1624"/>
    <cellStyle name="Обычный 3 3 9 8" xfId="1625"/>
    <cellStyle name="Обычный 3 3 9 9" xfId="1626"/>
    <cellStyle name="Обычный 3 30" xfId="1627"/>
    <cellStyle name="Обычный 3 31" xfId="1628"/>
    <cellStyle name="Обычный 3 32" xfId="1629"/>
    <cellStyle name="Обычный 3 33" xfId="1630"/>
    <cellStyle name="Обычный 3 34" xfId="1631"/>
    <cellStyle name="Обычный 3 4" xfId="1632"/>
    <cellStyle name="Обычный 3 4 10" xfId="1633"/>
    <cellStyle name="Обычный 3 4 10 10" xfId="1634"/>
    <cellStyle name="Обычный 3 4 10 11" xfId="1635"/>
    <cellStyle name="Обычный 3 4 10 12" xfId="1636"/>
    <cellStyle name="Обычный 3 4 10 13" xfId="1637"/>
    <cellStyle name="Обычный 3 4 10 14" xfId="1638"/>
    <cellStyle name="Обычный 3 4 10 15" xfId="1639"/>
    <cellStyle name="Обычный 3 4 10 16" xfId="1640"/>
    <cellStyle name="Обычный 3 4 10 2" xfId="1641"/>
    <cellStyle name="Обычный 3 4 10 3" xfId="1642"/>
    <cellStyle name="Обычный 3 4 10 4" xfId="1643"/>
    <cellStyle name="Обычный 3 4 10 5" xfId="1644"/>
    <cellStyle name="Обычный 3 4 10 6" xfId="1645"/>
    <cellStyle name="Обычный 3 4 10 7" xfId="1646"/>
    <cellStyle name="Обычный 3 4 10 8" xfId="1647"/>
    <cellStyle name="Обычный 3 4 10 9" xfId="1648"/>
    <cellStyle name="Обычный 3 4 11" xfId="1649"/>
    <cellStyle name="Обычный 3 4 11 10" xfId="1650"/>
    <cellStyle name="Обычный 3 4 11 11" xfId="1651"/>
    <cellStyle name="Обычный 3 4 11 12" xfId="1652"/>
    <cellStyle name="Обычный 3 4 11 13" xfId="1653"/>
    <cellStyle name="Обычный 3 4 11 14" xfId="1654"/>
    <cellStyle name="Обычный 3 4 11 15" xfId="1655"/>
    <cellStyle name="Обычный 3 4 11 16" xfId="1656"/>
    <cellStyle name="Обычный 3 4 11 2" xfId="1657"/>
    <cellStyle name="Обычный 3 4 11 3" xfId="1658"/>
    <cellStyle name="Обычный 3 4 11 4" xfId="1659"/>
    <cellStyle name="Обычный 3 4 11 5" xfId="1660"/>
    <cellStyle name="Обычный 3 4 11 6" xfId="1661"/>
    <cellStyle name="Обычный 3 4 11 7" xfId="1662"/>
    <cellStyle name="Обычный 3 4 11 8" xfId="1663"/>
    <cellStyle name="Обычный 3 4 11 9" xfId="1664"/>
    <cellStyle name="Обычный 3 4 12" xfId="1665"/>
    <cellStyle name="Обычный 3 4 13" xfId="1666"/>
    <cellStyle name="Обычный 3 4 14" xfId="1667"/>
    <cellStyle name="Обычный 3 4 15" xfId="1668"/>
    <cellStyle name="Обычный 3 4 16" xfId="1669"/>
    <cellStyle name="Обычный 3 4 17" xfId="1670"/>
    <cellStyle name="Обычный 3 4 18" xfId="1671"/>
    <cellStyle name="Обычный 3 4 19" xfId="1672"/>
    <cellStyle name="Обычный 3 4 2" xfId="1673"/>
    <cellStyle name="Обычный 3 4 2 10" xfId="1674"/>
    <cellStyle name="Обычный 3 4 2 11" xfId="1675"/>
    <cellStyle name="Обычный 3 4 2 12" xfId="1676"/>
    <cellStyle name="Обычный 3 4 2 13" xfId="1677"/>
    <cellStyle name="Обычный 3 4 2 14" xfId="1678"/>
    <cellStyle name="Обычный 3 4 2 15" xfId="1679"/>
    <cellStyle name="Обычный 3 4 2 16" xfId="1680"/>
    <cellStyle name="Обычный 3 4 2 17" xfId="1681"/>
    <cellStyle name="Обычный 3 4 2 18" xfId="1682"/>
    <cellStyle name="Обычный 3 4 2 19" xfId="1683"/>
    <cellStyle name="Обычный 3 4 2 2" xfId="1684"/>
    <cellStyle name="Обычный 3 4 2 2 10" xfId="1685"/>
    <cellStyle name="Обычный 3 4 2 2 11" xfId="1686"/>
    <cellStyle name="Обычный 3 4 2 2 12" xfId="1687"/>
    <cellStyle name="Обычный 3 4 2 2 13" xfId="1688"/>
    <cellStyle name="Обычный 3 4 2 2 14" xfId="1689"/>
    <cellStyle name="Обычный 3 4 2 2 15" xfId="1690"/>
    <cellStyle name="Обычный 3 4 2 2 16" xfId="1691"/>
    <cellStyle name="Обычный 3 4 2 2 2" xfId="1692"/>
    <cellStyle name="Обычный 3 4 2 2 3" xfId="1693"/>
    <cellStyle name="Обычный 3 4 2 2 4" xfId="1694"/>
    <cellStyle name="Обычный 3 4 2 2 5" xfId="1695"/>
    <cellStyle name="Обычный 3 4 2 2 6" xfId="1696"/>
    <cellStyle name="Обычный 3 4 2 2 7" xfId="1697"/>
    <cellStyle name="Обычный 3 4 2 2 8" xfId="1698"/>
    <cellStyle name="Обычный 3 4 2 2 9" xfId="1699"/>
    <cellStyle name="Обычный 3 4 2 20" xfId="1700"/>
    <cellStyle name="Обычный 3 4 2 21" xfId="1701"/>
    <cellStyle name="Обычный 3 4 2 22" xfId="1702"/>
    <cellStyle name="Обычный 3 4 2 23" xfId="1703"/>
    <cellStyle name="Обычный 3 4 2 24" xfId="1704"/>
    <cellStyle name="Обычный 3 4 2 25" xfId="1705"/>
    <cellStyle name="Обычный 3 4 2 3" xfId="1706"/>
    <cellStyle name="Обычный 3 4 2 3 10" xfId="1707"/>
    <cellStyle name="Обычный 3 4 2 3 11" xfId="1708"/>
    <cellStyle name="Обычный 3 4 2 3 12" xfId="1709"/>
    <cellStyle name="Обычный 3 4 2 3 13" xfId="1710"/>
    <cellStyle name="Обычный 3 4 2 3 14" xfId="1711"/>
    <cellStyle name="Обычный 3 4 2 3 15" xfId="1712"/>
    <cellStyle name="Обычный 3 4 2 3 16" xfId="1713"/>
    <cellStyle name="Обычный 3 4 2 3 2" xfId="1714"/>
    <cellStyle name="Обычный 3 4 2 3 3" xfId="1715"/>
    <cellStyle name="Обычный 3 4 2 3 4" xfId="1716"/>
    <cellStyle name="Обычный 3 4 2 3 5" xfId="1717"/>
    <cellStyle name="Обычный 3 4 2 3 6" xfId="1718"/>
    <cellStyle name="Обычный 3 4 2 3 7" xfId="1719"/>
    <cellStyle name="Обычный 3 4 2 3 8" xfId="1720"/>
    <cellStyle name="Обычный 3 4 2 3 9" xfId="1721"/>
    <cellStyle name="Обычный 3 4 2 4" xfId="1722"/>
    <cellStyle name="Обычный 3 4 2 4 10" xfId="1723"/>
    <cellStyle name="Обычный 3 4 2 4 11" xfId="1724"/>
    <cellStyle name="Обычный 3 4 2 4 12" xfId="1725"/>
    <cellStyle name="Обычный 3 4 2 4 13" xfId="1726"/>
    <cellStyle name="Обычный 3 4 2 4 14" xfId="1727"/>
    <cellStyle name="Обычный 3 4 2 4 15" xfId="1728"/>
    <cellStyle name="Обычный 3 4 2 4 16" xfId="1729"/>
    <cellStyle name="Обычный 3 4 2 4 2" xfId="1730"/>
    <cellStyle name="Обычный 3 4 2 4 3" xfId="1731"/>
    <cellStyle name="Обычный 3 4 2 4 4" xfId="1732"/>
    <cellStyle name="Обычный 3 4 2 4 5" xfId="1733"/>
    <cellStyle name="Обычный 3 4 2 4 6" xfId="1734"/>
    <cellStyle name="Обычный 3 4 2 4 7" xfId="1735"/>
    <cellStyle name="Обычный 3 4 2 4 8" xfId="1736"/>
    <cellStyle name="Обычный 3 4 2 4 9" xfId="1737"/>
    <cellStyle name="Обычный 3 4 2 5" xfId="1738"/>
    <cellStyle name="Обычный 3 4 2 5 10" xfId="1739"/>
    <cellStyle name="Обычный 3 4 2 5 11" xfId="1740"/>
    <cellStyle name="Обычный 3 4 2 5 12" xfId="1741"/>
    <cellStyle name="Обычный 3 4 2 5 13" xfId="1742"/>
    <cellStyle name="Обычный 3 4 2 5 14" xfId="1743"/>
    <cellStyle name="Обычный 3 4 2 5 15" xfId="1744"/>
    <cellStyle name="Обычный 3 4 2 5 16" xfId="1745"/>
    <cellStyle name="Обычный 3 4 2 5 2" xfId="1746"/>
    <cellStyle name="Обычный 3 4 2 5 3" xfId="1747"/>
    <cellStyle name="Обычный 3 4 2 5 4" xfId="1748"/>
    <cellStyle name="Обычный 3 4 2 5 5" xfId="1749"/>
    <cellStyle name="Обычный 3 4 2 5 6" xfId="1750"/>
    <cellStyle name="Обычный 3 4 2 5 7" xfId="1751"/>
    <cellStyle name="Обычный 3 4 2 5 8" xfId="1752"/>
    <cellStyle name="Обычный 3 4 2 5 9" xfId="1753"/>
    <cellStyle name="Обычный 3 4 2 6" xfId="1754"/>
    <cellStyle name="Обычный 3 4 2 6 10" xfId="1755"/>
    <cellStyle name="Обычный 3 4 2 6 11" xfId="1756"/>
    <cellStyle name="Обычный 3 4 2 6 12" xfId="1757"/>
    <cellStyle name="Обычный 3 4 2 6 13" xfId="1758"/>
    <cellStyle name="Обычный 3 4 2 6 14" xfId="1759"/>
    <cellStyle name="Обычный 3 4 2 6 15" xfId="1760"/>
    <cellStyle name="Обычный 3 4 2 6 16" xfId="1761"/>
    <cellStyle name="Обычный 3 4 2 6 2" xfId="1762"/>
    <cellStyle name="Обычный 3 4 2 6 3" xfId="1763"/>
    <cellStyle name="Обычный 3 4 2 6 4" xfId="1764"/>
    <cellStyle name="Обычный 3 4 2 6 5" xfId="1765"/>
    <cellStyle name="Обычный 3 4 2 6 6" xfId="1766"/>
    <cellStyle name="Обычный 3 4 2 6 7" xfId="1767"/>
    <cellStyle name="Обычный 3 4 2 6 8" xfId="1768"/>
    <cellStyle name="Обычный 3 4 2 6 9" xfId="1769"/>
    <cellStyle name="Обычный 3 4 2 7" xfId="1770"/>
    <cellStyle name="Обычный 3 4 2 7 10" xfId="1771"/>
    <cellStyle name="Обычный 3 4 2 7 11" xfId="1772"/>
    <cellStyle name="Обычный 3 4 2 7 12" xfId="1773"/>
    <cellStyle name="Обычный 3 4 2 7 13" xfId="1774"/>
    <cellStyle name="Обычный 3 4 2 7 14" xfId="1775"/>
    <cellStyle name="Обычный 3 4 2 7 15" xfId="1776"/>
    <cellStyle name="Обычный 3 4 2 7 16" xfId="1777"/>
    <cellStyle name="Обычный 3 4 2 7 2" xfId="1778"/>
    <cellStyle name="Обычный 3 4 2 7 3" xfId="1779"/>
    <cellStyle name="Обычный 3 4 2 7 4" xfId="1780"/>
    <cellStyle name="Обычный 3 4 2 7 5" xfId="1781"/>
    <cellStyle name="Обычный 3 4 2 7 6" xfId="1782"/>
    <cellStyle name="Обычный 3 4 2 7 7" xfId="1783"/>
    <cellStyle name="Обычный 3 4 2 7 8" xfId="1784"/>
    <cellStyle name="Обычный 3 4 2 7 9" xfId="1785"/>
    <cellStyle name="Обычный 3 4 2 8" xfId="1786"/>
    <cellStyle name="Обычный 3 4 2 8 10" xfId="1787"/>
    <cellStyle name="Обычный 3 4 2 8 11" xfId="1788"/>
    <cellStyle name="Обычный 3 4 2 8 12" xfId="1789"/>
    <cellStyle name="Обычный 3 4 2 8 13" xfId="1790"/>
    <cellStyle name="Обычный 3 4 2 8 14" xfId="1791"/>
    <cellStyle name="Обычный 3 4 2 8 15" xfId="1792"/>
    <cellStyle name="Обычный 3 4 2 8 16" xfId="1793"/>
    <cellStyle name="Обычный 3 4 2 8 2" xfId="1794"/>
    <cellStyle name="Обычный 3 4 2 8 3" xfId="1795"/>
    <cellStyle name="Обычный 3 4 2 8 4" xfId="1796"/>
    <cellStyle name="Обычный 3 4 2 8 5" xfId="1797"/>
    <cellStyle name="Обычный 3 4 2 8 6" xfId="1798"/>
    <cellStyle name="Обычный 3 4 2 8 7" xfId="1799"/>
    <cellStyle name="Обычный 3 4 2 8 8" xfId="1800"/>
    <cellStyle name="Обычный 3 4 2 8 9" xfId="1801"/>
    <cellStyle name="Обычный 3 4 2 9" xfId="1802"/>
    <cellStyle name="Обычный 3 4 20" xfId="1803"/>
    <cellStyle name="Обычный 3 4 21" xfId="1804"/>
    <cellStyle name="Обычный 3 4 22" xfId="1805"/>
    <cellStyle name="Обычный 3 4 23" xfId="1806"/>
    <cellStyle name="Обычный 3 4 24" xfId="1807"/>
    <cellStyle name="Обычный 3 4 25" xfId="1808"/>
    <cellStyle name="Обычный 3 4 26" xfId="1809"/>
    <cellStyle name="Обычный 3 4 27" xfId="1810"/>
    <cellStyle name="Обычный 3 4 28" xfId="1811"/>
    <cellStyle name="Обычный 3 4 3" xfId="1812"/>
    <cellStyle name="Обычный 3 4 3 10" xfId="1813"/>
    <cellStyle name="Обычный 3 4 3 11" xfId="1814"/>
    <cellStyle name="Обычный 3 4 3 12" xfId="1815"/>
    <cellStyle name="Обычный 3 4 3 13" xfId="1816"/>
    <cellStyle name="Обычный 3 4 3 14" xfId="1817"/>
    <cellStyle name="Обычный 3 4 3 15" xfId="1818"/>
    <cellStyle name="Обычный 3 4 3 16" xfId="1819"/>
    <cellStyle name="Обычный 3 4 3 17" xfId="1820"/>
    <cellStyle name="Обычный 3 4 3 18" xfId="1821"/>
    <cellStyle name="Обычный 3 4 3 19" xfId="1822"/>
    <cellStyle name="Обычный 3 4 3 2" xfId="1823"/>
    <cellStyle name="Обычный 3 4 3 2 10" xfId="1824"/>
    <cellStyle name="Обычный 3 4 3 2 11" xfId="1825"/>
    <cellStyle name="Обычный 3 4 3 2 12" xfId="1826"/>
    <cellStyle name="Обычный 3 4 3 2 13" xfId="1827"/>
    <cellStyle name="Обычный 3 4 3 2 14" xfId="1828"/>
    <cellStyle name="Обычный 3 4 3 2 15" xfId="1829"/>
    <cellStyle name="Обычный 3 4 3 2 16" xfId="1830"/>
    <cellStyle name="Обычный 3 4 3 2 2" xfId="1831"/>
    <cellStyle name="Обычный 3 4 3 2 3" xfId="1832"/>
    <cellStyle name="Обычный 3 4 3 2 4" xfId="1833"/>
    <cellStyle name="Обычный 3 4 3 2 5" xfId="1834"/>
    <cellStyle name="Обычный 3 4 3 2 6" xfId="1835"/>
    <cellStyle name="Обычный 3 4 3 2 7" xfId="1836"/>
    <cellStyle name="Обычный 3 4 3 2 8" xfId="1837"/>
    <cellStyle name="Обычный 3 4 3 2 9" xfId="1838"/>
    <cellStyle name="Обычный 3 4 3 20" xfId="1839"/>
    <cellStyle name="Обычный 3 4 3 21" xfId="1840"/>
    <cellStyle name="Обычный 3 4 3 22" xfId="1841"/>
    <cellStyle name="Обычный 3 4 3 23" xfId="1842"/>
    <cellStyle name="Обычный 3 4 3 24" xfId="1843"/>
    <cellStyle name="Обычный 3 4 3 25" xfId="1844"/>
    <cellStyle name="Обычный 3 4 3 3" xfId="1845"/>
    <cellStyle name="Обычный 3 4 3 3 10" xfId="1846"/>
    <cellStyle name="Обычный 3 4 3 3 11" xfId="1847"/>
    <cellStyle name="Обычный 3 4 3 3 12" xfId="1848"/>
    <cellStyle name="Обычный 3 4 3 3 13" xfId="1849"/>
    <cellStyle name="Обычный 3 4 3 3 14" xfId="1850"/>
    <cellStyle name="Обычный 3 4 3 3 15" xfId="1851"/>
    <cellStyle name="Обычный 3 4 3 3 16" xfId="1852"/>
    <cellStyle name="Обычный 3 4 3 3 2" xfId="1853"/>
    <cellStyle name="Обычный 3 4 3 3 3" xfId="1854"/>
    <cellStyle name="Обычный 3 4 3 3 4" xfId="1855"/>
    <cellStyle name="Обычный 3 4 3 3 5" xfId="1856"/>
    <cellStyle name="Обычный 3 4 3 3 6" xfId="1857"/>
    <cellStyle name="Обычный 3 4 3 3 7" xfId="1858"/>
    <cellStyle name="Обычный 3 4 3 3 8" xfId="1859"/>
    <cellStyle name="Обычный 3 4 3 3 9" xfId="1860"/>
    <cellStyle name="Обычный 3 4 3 4" xfId="1861"/>
    <cellStyle name="Обычный 3 4 3 4 10" xfId="1862"/>
    <cellStyle name="Обычный 3 4 3 4 11" xfId="1863"/>
    <cellStyle name="Обычный 3 4 3 4 12" xfId="1864"/>
    <cellStyle name="Обычный 3 4 3 4 13" xfId="1865"/>
    <cellStyle name="Обычный 3 4 3 4 14" xfId="1866"/>
    <cellStyle name="Обычный 3 4 3 4 15" xfId="1867"/>
    <cellStyle name="Обычный 3 4 3 4 16" xfId="1868"/>
    <cellStyle name="Обычный 3 4 3 4 2" xfId="1869"/>
    <cellStyle name="Обычный 3 4 3 4 3" xfId="1870"/>
    <cellStyle name="Обычный 3 4 3 4 4" xfId="1871"/>
    <cellStyle name="Обычный 3 4 3 4 5" xfId="1872"/>
    <cellStyle name="Обычный 3 4 3 4 6" xfId="1873"/>
    <cellStyle name="Обычный 3 4 3 4 7" xfId="1874"/>
    <cellStyle name="Обычный 3 4 3 4 8" xfId="1875"/>
    <cellStyle name="Обычный 3 4 3 4 9" xfId="1876"/>
    <cellStyle name="Обычный 3 4 3 5" xfId="1877"/>
    <cellStyle name="Обычный 3 4 3 5 10" xfId="1878"/>
    <cellStyle name="Обычный 3 4 3 5 11" xfId="1879"/>
    <cellStyle name="Обычный 3 4 3 5 12" xfId="1880"/>
    <cellStyle name="Обычный 3 4 3 5 13" xfId="1881"/>
    <cellStyle name="Обычный 3 4 3 5 14" xfId="1882"/>
    <cellStyle name="Обычный 3 4 3 5 15" xfId="1883"/>
    <cellStyle name="Обычный 3 4 3 5 16" xfId="1884"/>
    <cellStyle name="Обычный 3 4 3 5 2" xfId="1885"/>
    <cellStyle name="Обычный 3 4 3 5 3" xfId="1886"/>
    <cellStyle name="Обычный 3 4 3 5 4" xfId="1887"/>
    <cellStyle name="Обычный 3 4 3 5 5" xfId="1888"/>
    <cellStyle name="Обычный 3 4 3 5 6" xfId="1889"/>
    <cellStyle name="Обычный 3 4 3 5 7" xfId="1890"/>
    <cellStyle name="Обычный 3 4 3 5 8" xfId="1891"/>
    <cellStyle name="Обычный 3 4 3 5 9" xfId="1892"/>
    <cellStyle name="Обычный 3 4 3 6" xfId="1893"/>
    <cellStyle name="Обычный 3 4 3 6 10" xfId="1894"/>
    <cellStyle name="Обычный 3 4 3 6 11" xfId="1895"/>
    <cellStyle name="Обычный 3 4 3 6 12" xfId="1896"/>
    <cellStyle name="Обычный 3 4 3 6 13" xfId="1897"/>
    <cellStyle name="Обычный 3 4 3 6 14" xfId="1898"/>
    <cellStyle name="Обычный 3 4 3 6 15" xfId="1899"/>
    <cellStyle name="Обычный 3 4 3 6 16" xfId="1900"/>
    <cellStyle name="Обычный 3 4 3 6 2" xfId="1901"/>
    <cellStyle name="Обычный 3 4 3 6 3" xfId="1902"/>
    <cellStyle name="Обычный 3 4 3 6 4" xfId="1903"/>
    <cellStyle name="Обычный 3 4 3 6 5" xfId="1904"/>
    <cellStyle name="Обычный 3 4 3 6 6" xfId="1905"/>
    <cellStyle name="Обычный 3 4 3 6 7" xfId="1906"/>
    <cellStyle name="Обычный 3 4 3 6 8" xfId="1907"/>
    <cellStyle name="Обычный 3 4 3 6 9" xfId="1908"/>
    <cellStyle name="Обычный 3 4 3 7" xfId="1909"/>
    <cellStyle name="Обычный 3 4 3 7 10" xfId="1910"/>
    <cellStyle name="Обычный 3 4 3 7 11" xfId="1911"/>
    <cellStyle name="Обычный 3 4 3 7 12" xfId="1912"/>
    <cellStyle name="Обычный 3 4 3 7 13" xfId="1913"/>
    <cellStyle name="Обычный 3 4 3 7 14" xfId="1914"/>
    <cellStyle name="Обычный 3 4 3 7 15" xfId="1915"/>
    <cellStyle name="Обычный 3 4 3 7 16" xfId="1916"/>
    <cellStyle name="Обычный 3 4 3 7 2" xfId="1917"/>
    <cellStyle name="Обычный 3 4 3 7 3" xfId="1918"/>
    <cellStyle name="Обычный 3 4 3 7 4" xfId="1919"/>
    <cellStyle name="Обычный 3 4 3 7 5" xfId="1920"/>
    <cellStyle name="Обычный 3 4 3 7 6" xfId="1921"/>
    <cellStyle name="Обычный 3 4 3 7 7" xfId="1922"/>
    <cellStyle name="Обычный 3 4 3 7 8" xfId="1923"/>
    <cellStyle name="Обычный 3 4 3 7 9" xfId="1924"/>
    <cellStyle name="Обычный 3 4 3 8" xfId="1925"/>
    <cellStyle name="Обычный 3 4 3 8 10" xfId="1926"/>
    <cellStyle name="Обычный 3 4 3 8 11" xfId="1927"/>
    <cellStyle name="Обычный 3 4 3 8 12" xfId="1928"/>
    <cellStyle name="Обычный 3 4 3 8 13" xfId="1929"/>
    <cellStyle name="Обычный 3 4 3 8 14" xfId="1930"/>
    <cellStyle name="Обычный 3 4 3 8 15" xfId="1931"/>
    <cellStyle name="Обычный 3 4 3 8 16" xfId="1932"/>
    <cellStyle name="Обычный 3 4 3 8 2" xfId="1933"/>
    <cellStyle name="Обычный 3 4 3 8 3" xfId="1934"/>
    <cellStyle name="Обычный 3 4 3 8 4" xfId="1935"/>
    <cellStyle name="Обычный 3 4 3 8 5" xfId="1936"/>
    <cellStyle name="Обычный 3 4 3 8 6" xfId="1937"/>
    <cellStyle name="Обычный 3 4 3 8 7" xfId="1938"/>
    <cellStyle name="Обычный 3 4 3 8 8" xfId="1939"/>
    <cellStyle name="Обычный 3 4 3 8 9" xfId="1940"/>
    <cellStyle name="Обычный 3 4 3 9" xfId="1941"/>
    <cellStyle name="Обычный 3 4 4" xfId="1942"/>
    <cellStyle name="Обычный 3 4 4 10" xfId="1943"/>
    <cellStyle name="Обычный 3 4 4 11" xfId="1944"/>
    <cellStyle name="Обычный 3 4 4 12" xfId="1945"/>
    <cellStyle name="Обычный 3 4 4 13" xfId="1946"/>
    <cellStyle name="Обычный 3 4 4 14" xfId="1947"/>
    <cellStyle name="Обычный 3 4 4 15" xfId="1948"/>
    <cellStyle name="Обычный 3 4 4 16" xfId="1949"/>
    <cellStyle name="Обычный 3 4 4 17" xfId="1950"/>
    <cellStyle name="Обычный 3 4 4 18" xfId="1951"/>
    <cellStyle name="Обычный 3 4 4 19" xfId="1952"/>
    <cellStyle name="Обычный 3 4 4 2" xfId="1953"/>
    <cellStyle name="Обычный 3 4 4 2 10" xfId="1954"/>
    <cellStyle name="Обычный 3 4 4 2 11" xfId="1955"/>
    <cellStyle name="Обычный 3 4 4 2 12" xfId="1956"/>
    <cellStyle name="Обычный 3 4 4 2 13" xfId="1957"/>
    <cellStyle name="Обычный 3 4 4 2 14" xfId="1958"/>
    <cellStyle name="Обычный 3 4 4 2 15" xfId="1959"/>
    <cellStyle name="Обычный 3 4 4 2 16" xfId="1960"/>
    <cellStyle name="Обычный 3 4 4 2 2" xfId="1961"/>
    <cellStyle name="Обычный 3 4 4 2 3" xfId="1962"/>
    <cellStyle name="Обычный 3 4 4 2 4" xfId="1963"/>
    <cellStyle name="Обычный 3 4 4 2 5" xfId="1964"/>
    <cellStyle name="Обычный 3 4 4 2 6" xfId="1965"/>
    <cellStyle name="Обычный 3 4 4 2 7" xfId="1966"/>
    <cellStyle name="Обычный 3 4 4 2 8" xfId="1967"/>
    <cellStyle name="Обычный 3 4 4 2 9" xfId="1968"/>
    <cellStyle name="Обычный 3 4 4 20" xfId="1969"/>
    <cellStyle name="Обычный 3 4 4 21" xfId="1970"/>
    <cellStyle name="Обычный 3 4 4 22" xfId="1971"/>
    <cellStyle name="Обычный 3 4 4 23" xfId="1972"/>
    <cellStyle name="Обычный 3 4 4 24" xfId="1973"/>
    <cellStyle name="Обычный 3 4 4 25" xfId="1974"/>
    <cellStyle name="Обычный 3 4 4 3" xfId="1975"/>
    <cellStyle name="Обычный 3 4 4 3 10" xfId="1976"/>
    <cellStyle name="Обычный 3 4 4 3 11" xfId="1977"/>
    <cellStyle name="Обычный 3 4 4 3 12" xfId="1978"/>
    <cellStyle name="Обычный 3 4 4 3 13" xfId="1979"/>
    <cellStyle name="Обычный 3 4 4 3 14" xfId="1980"/>
    <cellStyle name="Обычный 3 4 4 3 15" xfId="1981"/>
    <cellStyle name="Обычный 3 4 4 3 16" xfId="1982"/>
    <cellStyle name="Обычный 3 4 4 3 2" xfId="1983"/>
    <cellStyle name="Обычный 3 4 4 3 3" xfId="1984"/>
    <cellStyle name="Обычный 3 4 4 3 4" xfId="1985"/>
    <cellStyle name="Обычный 3 4 4 3 5" xfId="1986"/>
    <cellStyle name="Обычный 3 4 4 3 6" xfId="1987"/>
    <cellStyle name="Обычный 3 4 4 3 7" xfId="1988"/>
    <cellStyle name="Обычный 3 4 4 3 8" xfId="1989"/>
    <cellStyle name="Обычный 3 4 4 3 9" xfId="1990"/>
    <cellStyle name="Обычный 3 4 4 4" xfId="1991"/>
    <cellStyle name="Обычный 3 4 4 4 10" xfId="1992"/>
    <cellStyle name="Обычный 3 4 4 4 11" xfId="1993"/>
    <cellStyle name="Обычный 3 4 4 4 12" xfId="1994"/>
    <cellStyle name="Обычный 3 4 4 4 13" xfId="1995"/>
    <cellStyle name="Обычный 3 4 4 4 14" xfId="1996"/>
    <cellStyle name="Обычный 3 4 4 4 15" xfId="1997"/>
    <cellStyle name="Обычный 3 4 4 4 16" xfId="1998"/>
    <cellStyle name="Обычный 3 4 4 4 2" xfId="1999"/>
    <cellStyle name="Обычный 3 4 4 4 3" xfId="2000"/>
    <cellStyle name="Обычный 3 4 4 4 4" xfId="2001"/>
    <cellStyle name="Обычный 3 4 4 4 5" xfId="2002"/>
    <cellStyle name="Обычный 3 4 4 4 6" xfId="2003"/>
    <cellStyle name="Обычный 3 4 4 4 7" xfId="2004"/>
    <cellStyle name="Обычный 3 4 4 4 8" xfId="2005"/>
    <cellStyle name="Обычный 3 4 4 4 9" xfId="2006"/>
    <cellStyle name="Обычный 3 4 4 5" xfId="2007"/>
    <cellStyle name="Обычный 3 4 4 5 10" xfId="2008"/>
    <cellStyle name="Обычный 3 4 4 5 11" xfId="2009"/>
    <cellStyle name="Обычный 3 4 4 5 12" xfId="2010"/>
    <cellStyle name="Обычный 3 4 4 5 13" xfId="2011"/>
    <cellStyle name="Обычный 3 4 4 5 14" xfId="2012"/>
    <cellStyle name="Обычный 3 4 4 5 15" xfId="2013"/>
    <cellStyle name="Обычный 3 4 4 5 16" xfId="2014"/>
    <cellStyle name="Обычный 3 4 4 5 2" xfId="2015"/>
    <cellStyle name="Обычный 3 4 4 5 3" xfId="2016"/>
    <cellStyle name="Обычный 3 4 4 5 4" xfId="2017"/>
    <cellStyle name="Обычный 3 4 4 5 5" xfId="2018"/>
    <cellStyle name="Обычный 3 4 4 5 6" xfId="2019"/>
    <cellStyle name="Обычный 3 4 4 5 7" xfId="2020"/>
    <cellStyle name="Обычный 3 4 4 5 8" xfId="2021"/>
    <cellStyle name="Обычный 3 4 4 5 9" xfId="2022"/>
    <cellStyle name="Обычный 3 4 4 6" xfId="2023"/>
    <cellStyle name="Обычный 3 4 4 6 10" xfId="2024"/>
    <cellStyle name="Обычный 3 4 4 6 11" xfId="2025"/>
    <cellStyle name="Обычный 3 4 4 6 12" xfId="2026"/>
    <cellStyle name="Обычный 3 4 4 6 13" xfId="2027"/>
    <cellStyle name="Обычный 3 4 4 6 14" xfId="2028"/>
    <cellStyle name="Обычный 3 4 4 6 15" xfId="2029"/>
    <cellStyle name="Обычный 3 4 4 6 16" xfId="2030"/>
    <cellStyle name="Обычный 3 4 4 6 2" xfId="2031"/>
    <cellStyle name="Обычный 3 4 4 6 3" xfId="2032"/>
    <cellStyle name="Обычный 3 4 4 6 4" xfId="2033"/>
    <cellStyle name="Обычный 3 4 4 6 5" xfId="2034"/>
    <cellStyle name="Обычный 3 4 4 6 6" xfId="2035"/>
    <cellStyle name="Обычный 3 4 4 6 7" xfId="2036"/>
    <cellStyle name="Обычный 3 4 4 6 8" xfId="2037"/>
    <cellStyle name="Обычный 3 4 4 6 9" xfId="2038"/>
    <cellStyle name="Обычный 3 4 4 7" xfId="2039"/>
    <cellStyle name="Обычный 3 4 4 7 10" xfId="2040"/>
    <cellStyle name="Обычный 3 4 4 7 11" xfId="2041"/>
    <cellStyle name="Обычный 3 4 4 7 12" xfId="2042"/>
    <cellStyle name="Обычный 3 4 4 7 13" xfId="2043"/>
    <cellStyle name="Обычный 3 4 4 7 14" xfId="2044"/>
    <cellStyle name="Обычный 3 4 4 7 15" xfId="2045"/>
    <cellStyle name="Обычный 3 4 4 7 16" xfId="2046"/>
    <cellStyle name="Обычный 3 4 4 7 2" xfId="2047"/>
    <cellStyle name="Обычный 3 4 4 7 3" xfId="2048"/>
    <cellStyle name="Обычный 3 4 4 7 4" xfId="2049"/>
    <cellStyle name="Обычный 3 4 4 7 5" xfId="2050"/>
    <cellStyle name="Обычный 3 4 4 7 6" xfId="2051"/>
    <cellStyle name="Обычный 3 4 4 7 7" xfId="2052"/>
    <cellStyle name="Обычный 3 4 4 7 8" xfId="2053"/>
    <cellStyle name="Обычный 3 4 4 7 9" xfId="2054"/>
    <cellStyle name="Обычный 3 4 4 8" xfId="2055"/>
    <cellStyle name="Обычный 3 4 4 8 10" xfId="2056"/>
    <cellStyle name="Обычный 3 4 4 8 11" xfId="2057"/>
    <cellStyle name="Обычный 3 4 4 8 12" xfId="2058"/>
    <cellStyle name="Обычный 3 4 4 8 13" xfId="2059"/>
    <cellStyle name="Обычный 3 4 4 8 14" xfId="2060"/>
    <cellStyle name="Обычный 3 4 4 8 15" xfId="2061"/>
    <cellStyle name="Обычный 3 4 4 8 16" xfId="2062"/>
    <cellStyle name="Обычный 3 4 4 8 2" xfId="2063"/>
    <cellStyle name="Обычный 3 4 4 8 3" xfId="2064"/>
    <cellStyle name="Обычный 3 4 4 8 4" xfId="2065"/>
    <cellStyle name="Обычный 3 4 4 8 5" xfId="2066"/>
    <cellStyle name="Обычный 3 4 4 8 6" xfId="2067"/>
    <cellStyle name="Обычный 3 4 4 8 7" xfId="2068"/>
    <cellStyle name="Обычный 3 4 4 8 8" xfId="2069"/>
    <cellStyle name="Обычный 3 4 4 8 9" xfId="2070"/>
    <cellStyle name="Обычный 3 4 4 9" xfId="2071"/>
    <cellStyle name="Обычный 3 4 5" xfId="2072"/>
    <cellStyle name="Обычный 3 4 5 10" xfId="2073"/>
    <cellStyle name="Обычный 3 4 5 11" xfId="2074"/>
    <cellStyle name="Обычный 3 4 5 12" xfId="2075"/>
    <cellStyle name="Обычный 3 4 5 13" xfId="2076"/>
    <cellStyle name="Обычный 3 4 5 14" xfId="2077"/>
    <cellStyle name="Обычный 3 4 5 15" xfId="2078"/>
    <cellStyle name="Обычный 3 4 5 16" xfId="2079"/>
    <cellStyle name="Обычный 3 4 5 2" xfId="2080"/>
    <cellStyle name="Обычный 3 4 5 3" xfId="2081"/>
    <cellStyle name="Обычный 3 4 5 4" xfId="2082"/>
    <cellStyle name="Обычный 3 4 5 5" xfId="2083"/>
    <cellStyle name="Обычный 3 4 5 6" xfId="2084"/>
    <cellStyle name="Обычный 3 4 5 7" xfId="2085"/>
    <cellStyle name="Обычный 3 4 5 8" xfId="2086"/>
    <cellStyle name="Обычный 3 4 5 9" xfId="2087"/>
    <cellStyle name="Обычный 3 4 6" xfId="2088"/>
    <cellStyle name="Обычный 3 4 6 10" xfId="2089"/>
    <cellStyle name="Обычный 3 4 6 11" xfId="2090"/>
    <cellStyle name="Обычный 3 4 6 12" xfId="2091"/>
    <cellStyle name="Обычный 3 4 6 13" xfId="2092"/>
    <cellStyle name="Обычный 3 4 6 14" xfId="2093"/>
    <cellStyle name="Обычный 3 4 6 15" xfId="2094"/>
    <cellStyle name="Обычный 3 4 6 16" xfId="2095"/>
    <cellStyle name="Обычный 3 4 6 2" xfId="2096"/>
    <cellStyle name="Обычный 3 4 6 3" xfId="2097"/>
    <cellStyle name="Обычный 3 4 6 4" xfId="2098"/>
    <cellStyle name="Обычный 3 4 6 5" xfId="2099"/>
    <cellStyle name="Обычный 3 4 6 6" xfId="2100"/>
    <cellStyle name="Обычный 3 4 6 7" xfId="2101"/>
    <cellStyle name="Обычный 3 4 6 8" xfId="2102"/>
    <cellStyle name="Обычный 3 4 6 9" xfId="2103"/>
    <cellStyle name="Обычный 3 4 7" xfId="2104"/>
    <cellStyle name="Обычный 3 4 7 10" xfId="2105"/>
    <cellStyle name="Обычный 3 4 7 11" xfId="2106"/>
    <cellStyle name="Обычный 3 4 7 12" xfId="2107"/>
    <cellStyle name="Обычный 3 4 7 13" xfId="2108"/>
    <cellStyle name="Обычный 3 4 7 14" xfId="2109"/>
    <cellStyle name="Обычный 3 4 7 15" xfId="2110"/>
    <cellStyle name="Обычный 3 4 7 16" xfId="2111"/>
    <cellStyle name="Обычный 3 4 7 2" xfId="2112"/>
    <cellStyle name="Обычный 3 4 7 3" xfId="2113"/>
    <cellStyle name="Обычный 3 4 7 4" xfId="2114"/>
    <cellStyle name="Обычный 3 4 7 5" xfId="2115"/>
    <cellStyle name="Обычный 3 4 7 6" xfId="2116"/>
    <cellStyle name="Обычный 3 4 7 7" xfId="2117"/>
    <cellStyle name="Обычный 3 4 7 8" xfId="2118"/>
    <cellStyle name="Обычный 3 4 7 9" xfId="2119"/>
    <cellStyle name="Обычный 3 4 8" xfId="2120"/>
    <cellStyle name="Обычный 3 4 8 10" xfId="2121"/>
    <cellStyle name="Обычный 3 4 8 11" xfId="2122"/>
    <cellStyle name="Обычный 3 4 8 12" xfId="2123"/>
    <cellStyle name="Обычный 3 4 8 13" xfId="2124"/>
    <cellStyle name="Обычный 3 4 8 14" xfId="2125"/>
    <cellStyle name="Обычный 3 4 8 15" xfId="2126"/>
    <cellStyle name="Обычный 3 4 8 16" xfId="2127"/>
    <cellStyle name="Обычный 3 4 8 2" xfId="2128"/>
    <cellStyle name="Обычный 3 4 8 3" xfId="2129"/>
    <cellStyle name="Обычный 3 4 8 4" xfId="2130"/>
    <cellStyle name="Обычный 3 4 8 5" xfId="2131"/>
    <cellStyle name="Обычный 3 4 8 6" xfId="2132"/>
    <cellStyle name="Обычный 3 4 8 7" xfId="2133"/>
    <cellStyle name="Обычный 3 4 8 8" xfId="2134"/>
    <cellStyle name="Обычный 3 4 8 9" xfId="2135"/>
    <cellStyle name="Обычный 3 4 9" xfId="2136"/>
    <cellStyle name="Обычный 3 4 9 10" xfId="2137"/>
    <cellStyle name="Обычный 3 4 9 11" xfId="2138"/>
    <cellStyle name="Обычный 3 4 9 12" xfId="2139"/>
    <cellStyle name="Обычный 3 4 9 13" xfId="2140"/>
    <cellStyle name="Обычный 3 4 9 14" xfId="2141"/>
    <cellStyle name="Обычный 3 4 9 15" xfId="2142"/>
    <cellStyle name="Обычный 3 4 9 16" xfId="2143"/>
    <cellStyle name="Обычный 3 4 9 2" xfId="2144"/>
    <cellStyle name="Обычный 3 4 9 3" xfId="2145"/>
    <cellStyle name="Обычный 3 4 9 4" xfId="2146"/>
    <cellStyle name="Обычный 3 4 9 5" xfId="2147"/>
    <cellStyle name="Обычный 3 4 9 6" xfId="2148"/>
    <cellStyle name="Обычный 3 4 9 7" xfId="2149"/>
    <cellStyle name="Обычный 3 4 9 8" xfId="2150"/>
    <cellStyle name="Обычный 3 4 9 9" xfId="2151"/>
    <cellStyle name="Обычный 3 5" xfId="2152"/>
    <cellStyle name="Обычный 3 5 10" xfId="2153"/>
    <cellStyle name="Обычный 3 5 11" xfId="2154"/>
    <cellStyle name="Обычный 3 5 12" xfId="2155"/>
    <cellStyle name="Обычный 3 5 13" xfId="2156"/>
    <cellStyle name="Обычный 3 5 14" xfId="2157"/>
    <cellStyle name="Обычный 3 5 15" xfId="2158"/>
    <cellStyle name="Обычный 3 5 16" xfId="2159"/>
    <cellStyle name="Обычный 3 5 17" xfId="2160"/>
    <cellStyle name="Обычный 3 5 18" xfId="2161"/>
    <cellStyle name="Обычный 3 5 19" xfId="2162"/>
    <cellStyle name="Обычный 3 5 2" xfId="2163"/>
    <cellStyle name="Обычный 3 5 2 10" xfId="2164"/>
    <cellStyle name="Обычный 3 5 2 11" xfId="2165"/>
    <cellStyle name="Обычный 3 5 2 12" xfId="2166"/>
    <cellStyle name="Обычный 3 5 2 13" xfId="2167"/>
    <cellStyle name="Обычный 3 5 2 14" xfId="2168"/>
    <cellStyle name="Обычный 3 5 2 15" xfId="2169"/>
    <cellStyle name="Обычный 3 5 2 16" xfId="2170"/>
    <cellStyle name="Обычный 3 5 2 2" xfId="2171"/>
    <cellStyle name="Обычный 3 5 2 3" xfId="2172"/>
    <cellStyle name="Обычный 3 5 2 4" xfId="2173"/>
    <cellStyle name="Обычный 3 5 2 5" xfId="2174"/>
    <cellStyle name="Обычный 3 5 2 6" xfId="2175"/>
    <cellStyle name="Обычный 3 5 2 7" xfId="2176"/>
    <cellStyle name="Обычный 3 5 2 8" xfId="2177"/>
    <cellStyle name="Обычный 3 5 2 9" xfId="2178"/>
    <cellStyle name="Обычный 3 5 20" xfId="2179"/>
    <cellStyle name="Обычный 3 5 21" xfId="2180"/>
    <cellStyle name="Обычный 3 5 22" xfId="2181"/>
    <cellStyle name="Обычный 3 5 23" xfId="2182"/>
    <cellStyle name="Обычный 3 5 24" xfId="2183"/>
    <cellStyle name="Обычный 3 5 25" xfId="2184"/>
    <cellStyle name="Обычный 3 5 3" xfId="2185"/>
    <cellStyle name="Обычный 3 5 3 10" xfId="2186"/>
    <cellStyle name="Обычный 3 5 3 11" xfId="2187"/>
    <cellStyle name="Обычный 3 5 3 12" xfId="2188"/>
    <cellStyle name="Обычный 3 5 3 13" xfId="2189"/>
    <cellStyle name="Обычный 3 5 3 14" xfId="2190"/>
    <cellStyle name="Обычный 3 5 3 15" xfId="2191"/>
    <cellStyle name="Обычный 3 5 3 16" xfId="2192"/>
    <cellStyle name="Обычный 3 5 3 2" xfId="2193"/>
    <cellStyle name="Обычный 3 5 3 3" xfId="2194"/>
    <cellStyle name="Обычный 3 5 3 4" xfId="2195"/>
    <cellStyle name="Обычный 3 5 3 5" xfId="2196"/>
    <cellStyle name="Обычный 3 5 3 6" xfId="2197"/>
    <cellStyle name="Обычный 3 5 3 7" xfId="2198"/>
    <cellStyle name="Обычный 3 5 3 8" xfId="2199"/>
    <cellStyle name="Обычный 3 5 3 9" xfId="2200"/>
    <cellStyle name="Обычный 3 5 4" xfId="2201"/>
    <cellStyle name="Обычный 3 5 4 10" xfId="2202"/>
    <cellStyle name="Обычный 3 5 4 11" xfId="2203"/>
    <cellStyle name="Обычный 3 5 4 12" xfId="2204"/>
    <cellStyle name="Обычный 3 5 4 13" xfId="2205"/>
    <cellStyle name="Обычный 3 5 4 14" xfId="2206"/>
    <cellStyle name="Обычный 3 5 4 15" xfId="2207"/>
    <cellStyle name="Обычный 3 5 4 16" xfId="2208"/>
    <cellStyle name="Обычный 3 5 4 2" xfId="2209"/>
    <cellStyle name="Обычный 3 5 4 3" xfId="2210"/>
    <cellStyle name="Обычный 3 5 4 4" xfId="2211"/>
    <cellStyle name="Обычный 3 5 4 5" xfId="2212"/>
    <cellStyle name="Обычный 3 5 4 6" xfId="2213"/>
    <cellStyle name="Обычный 3 5 4 7" xfId="2214"/>
    <cellStyle name="Обычный 3 5 4 8" xfId="2215"/>
    <cellStyle name="Обычный 3 5 4 9" xfId="2216"/>
    <cellStyle name="Обычный 3 5 5" xfId="2217"/>
    <cellStyle name="Обычный 3 5 5 10" xfId="2218"/>
    <cellStyle name="Обычный 3 5 5 11" xfId="2219"/>
    <cellStyle name="Обычный 3 5 5 12" xfId="2220"/>
    <cellStyle name="Обычный 3 5 5 13" xfId="2221"/>
    <cellStyle name="Обычный 3 5 5 14" xfId="2222"/>
    <cellStyle name="Обычный 3 5 5 15" xfId="2223"/>
    <cellStyle name="Обычный 3 5 5 16" xfId="2224"/>
    <cellStyle name="Обычный 3 5 5 2" xfId="2225"/>
    <cellStyle name="Обычный 3 5 5 3" xfId="2226"/>
    <cellStyle name="Обычный 3 5 5 4" xfId="2227"/>
    <cellStyle name="Обычный 3 5 5 5" xfId="2228"/>
    <cellStyle name="Обычный 3 5 5 6" xfId="2229"/>
    <cellStyle name="Обычный 3 5 5 7" xfId="2230"/>
    <cellStyle name="Обычный 3 5 5 8" xfId="2231"/>
    <cellStyle name="Обычный 3 5 5 9" xfId="2232"/>
    <cellStyle name="Обычный 3 5 6" xfId="2233"/>
    <cellStyle name="Обычный 3 5 6 10" xfId="2234"/>
    <cellStyle name="Обычный 3 5 6 11" xfId="2235"/>
    <cellStyle name="Обычный 3 5 6 12" xfId="2236"/>
    <cellStyle name="Обычный 3 5 6 13" xfId="2237"/>
    <cellStyle name="Обычный 3 5 6 14" xfId="2238"/>
    <cellStyle name="Обычный 3 5 6 15" xfId="2239"/>
    <cellStyle name="Обычный 3 5 6 16" xfId="2240"/>
    <cellStyle name="Обычный 3 5 6 2" xfId="2241"/>
    <cellStyle name="Обычный 3 5 6 3" xfId="2242"/>
    <cellStyle name="Обычный 3 5 6 4" xfId="2243"/>
    <cellStyle name="Обычный 3 5 6 5" xfId="2244"/>
    <cellStyle name="Обычный 3 5 6 6" xfId="2245"/>
    <cellStyle name="Обычный 3 5 6 7" xfId="2246"/>
    <cellStyle name="Обычный 3 5 6 8" xfId="2247"/>
    <cellStyle name="Обычный 3 5 6 9" xfId="2248"/>
    <cellStyle name="Обычный 3 5 7" xfId="2249"/>
    <cellStyle name="Обычный 3 5 7 10" xfId="2250"/>
    <cellStyle name="Обычный 3 5 7 11" xfId="2251"/>
    <cellStyle name="Обычный 3 5 7 12" xfId="2252"/>
    <cellStyle name="Обычный 3 5 7 13" xfId="2253"/>
    <cellStyle name="Обычный 3 5 7 14" xfId="2254"/>
    <cellStyle name="Обычный 3 5 7 15" xfId="2255"/>
    <cellStyle name="Обычный 3 5 7 16" xfId="2256"/>
    <cellStyle name="Обычный 3 5 7 2" xfId="2257"/>
    <cellStyle name="Обычный 3 5 7 3" xfId="2258"/>
    <cellStyle name="Обычный 3 5 7 4" xfId="2259"/>
    <cellStyle name="Обычный 3 5 7 5" xfId="2260"/>
    <cellStyle name="Обычный 3 5 7 6" xfId="2261"/>
    <cellStyle name="Обычный 3 5 7 7" xfId="2262"/>
    <cellStyle name="Обычный 3 5 7 8" xfId="2263"/>
    <cellStyle name="Обычный 3 5 7 9" xfId="2264"/>
    <cellStyle name="Обычный 3 5 8" xfId="2265"/>
    <cellStyle name="Обычный 3 5 8 10" xfId="2266"/>
    <cellStyle name="Обычный 3 5 8 11" xfId="2267"/>
    <cellStyle name="Обычный 3 5 8 12" xfId="2268"/>
    <cellStyle name="Обычный 3 5 8 13" xfId="2269"/>
    <cellStyle name="Обычный 3 5 8 14" xfId="2270"/>
    <cellStyle name="Обычный 3 5 8 15" xfId="2271"/>
    <cellStyle name="Обычный 3 5 8 16" xfId="2272"/>
    <cellStyle name="Обычный 3 5 8 2" xfId="2273"/>
    <cellStyle name="Обычный 3 5 8 3" xfId="2274"/>
    <cellStyle name="Обычный 3 5 8 4" xfId="2275"/>
    <cellStyle name="Обычный 3 5 8 5" xfId="2276"/>
    <cellStyle name="Обычный 3 5 8 6" xfId="2277"/>
    <cellStyle name="Обычный 3 5 8 7" xfId="2278"/>
    <cellStyle name="Обычный 3 5 8 8" xfId="2279"/>
    <cellStyle name="Обычный 3 5 8 9" xfId="2280"/>
    <cellStyle name="Обычный 3 5 9" xfId="2281"/>
    <cellStyle name="Обычный 3 6" xfId="2282"/>
    <cellStyle name="Обычный 3 6 10" xfId="2283"/>
    <cellStyle name="Обычный 3 6 11" xfId="2284"/>
    <cellStyle name="Обычный 3 6 12" xfId="2285"/>
    <cellStyle name="Обычный 3 6 13" xfId="2286"/>
    <cellStyle name="Обычный 3 6 14" xfId="2287"/>
    <cellStyle name="Обычный 3 6 15" xfId="2288"/>
    <cellStyle name="Обычный 3 6 16" xfId="2289"/>
    <cellStyle name="Обычный 3 6 17" xfId="2290"/>
    <cellStyle name="Обычный 3 6 18" xfId="2291"/>
    <cellStyle name="Обычный 3 6 19" xfId="2292"/>
    <cellStyle name="Обычный 3 6 2" xfId="2293"/>
    <cellStyle name="Обычный 3 6 2 10" xfId="2294"/>
    <cellStyle name="Обычный 3 6 2 11" xfId="2295"/>
    <cellStyle name="Обычный 3 6 2 12" xfId="2296"/>
    <cellStyle name="Обычный 3 6 2 13" xfId="2297"/>
    <cellStyle name="Обычный 3 6 2 14" xfId="2298"/>
    <cellStyle name="Обычный 3 6 2 15" xfId="2299"/>
    <cellStyle name="Обычный 3 6 2 16" xfId="2300"/>
    <cellStyle name="Обычный 3 6 2 2" xfId="2301"/>
    <cellStyle name="Обычный 3 6 2 3" xfId="2302"/>
    <cellStyle name="Обычный 3 6 2 4" xfId="2303"/>
    <cellStyle name="Обычный 3 6 2 5" xfId="2304"/>
    <cellStyle name="Обычный 3 6 2 6" xfId="2305"/>
    <cellStyle name="Обычный 3 6 2 7" xfId="2306"/>
    <cellStyle name="Обычный 3 6 2 8" xfId="2307"/>
    <cellStyle name="Обычный 3 6 2 9" xfId="2308"/>
    <cellStyle name="Обычный 3 6 20" xfId="2309"/>
    <cellStyle name="Обычный 3 6 21" xfId="2310"/>
    <cellStyle name="Обычный 3 6 22" xfId="2311"/>
    <cellStyle name="Обычный 3 6 23" xfId="2312"/>
    <cellStyle name="Обычный 3 6 24" xfId="2313"/>
    <cellStyle name="Обычный 3 6 25" xfId="2314"/>
    <cellStyle name="Обычный 3 6 3" xfId="2315"/>
    <cellStyle name="Обычный 3 6 3 10" xfId="2316"/>
    <cellStyle name="Обычный 3 6 3 11" xfId="2317"/>
    <cellStyle name="Обычный 3 6 3 12" xfId="2318"/>
    <cellStyle name="Обычный 3 6 3 13" xfId="2319"/>
    <cellStyle name="Обычный 3 6 3 14" xfId="2320"/>
    <cellStyle name="Обычный 3 6 3 15" xfId="2321"/>
    <cellStyle name="Обычный 3 6 3 16" xfId="2322"/>
    <cellStyle name="Обычный 3 6 3 2" xfId="2323"/>
    <cellStyle name="Обычный 3 6 3 3" xfId="2324"/>
    <cellStyle name="Обычный 3 6 3 4" xfId="2325"/>
    <cellStyle name="Обычный 3 6 3 5" xfId="2326"/>
    <cellStyle name="Обычный 3 6 3 6" xfId="2327"/>
    <cellStyle name="Обычный 3 6 3 7" xfId="2328"/>
    <cellStyle name="Обычный 3 6 3 8" xfId="2329"/>
    <cellStyle name="Обычный 3 6 3 9" xfId="2330"/>
    <cellStyle name="Обычный 3 6 4" xfId="2331"/>
    <cellStyle name="Обычный 3 6 4 10" xfId="2332"/>
    <cellStyle name="Обычный 3 6 4 11" xfId="2333"/>
    <cellStyle name="Обычный 3 6 4 12" xfId="2334"/>
    <cellStyle name="Обычный 3 6 4 13" xfId="2335"/>
    <cellStyle name="Обычный 3 6 4 14" xfId="2336"/>
    <cellStyle name="Обычный 3 6 4 15" xfId="2337"/>
    <cellStyle name="Обычный 3 6 4 16" xfId="2338"/>
    <cellStyle name="Обычный 3 6 4 2" xfId="2339"/>
    <cellStyle name="Обычный 3 6 4 3" xfId="2340"/>
    <cellStyle name="Обычный 3 6 4 4" xfId="2341"/>
    <cellStyle name="Обычный 3 6 4 5" xfId="2342"/>
    <cellStyle name="Обычный 3 6 4 6" xfId="2343"/>
    <cellStyle name="Обычный 3 6 4 7" xfId="2344"/>
    <cellStyle name="Обычный 3 6 4 8" xfId="2345"/>
    <cellStyle name="Обычный 3 6 4 9" xfId="2346"/>
    <cellStyle name="Обычный 3 6 5" xfId="2347"/>
    <cellStyle name="Обычный 3 6 5 10" xfId="2348"/>
    <cellStyle name="Обычный 3 6 5 11" xfId="2349"/>
    <cellStyle name="Обычный 3 6 5 12" xfId="2350"/>
    <cellStyle name="Обычный 3 6 5 13" xfId="2351"/>
    <cellStyle name="Обычный 3 6 5 14" xfId="2352"/>
    <cellStyle name="Обычный 3 6 5 15" xfId="2353"/>
    <cellStyle name="Обычный 3 6 5 16" xfId="2354"/>
    <cellStyle name="Обычный 3 6 5 2" xfId="2355"/>
    <cellStyle name="Обычный 3 6 5 3" xfId="2356"/>
    <cellStyle name="Обычный 3 6 5 4" xfId="2357"/>
    <cellStyle name="Обычный 3 6 5 5" xfId="2358"/>
    <cellStyle name="Обычный 3 6 5 6" xfId="2359"/>
    <cellStyle name="Обычный 3 6 5 7" xfId="2360"/>
    <cellStyle name="Обычный 3 6 5 8" xfId="2361"/>
    <cellStyle name="Обычный 3 6 5 9" xfId="2362"/>
    <cellStyle name="Обычный 3 6 6" xfId="2363"/>
    <cellStyle name="Обычный 3 6 6 10" xfId="2364"/>
    <cellStyle name="Обычный 3 6 6 11" xfId="2365"/>
    <cellStyle name="Обычный 3 6 6 12" xfId="2366"/>
    <cellStyle name="Обычный 3 6 6 13" xfId="2367"/>
    <cellStyle name="Обычный 3 6 6 14" xfId="2368"/>
    <cellStyle name="Обычный 3 6 6 15" xfId="2369"/>
    <cellStyle name="Обычный 3 6 6 16" xfId="2370"/>
    <cellStyle name="Обычный 3 6 6 2" xfId="2371"/>
    <cellStyle name="Обычный 3 6 6 3" xfId="2372"/>
    <cellStyle name="Обычный 3 6 6 4" xfId="2373"/>
    <cellStyle name="Обычный 3 6 6 5" xfId="2374"/>
    <cellStyle name="Обычный 3 6 6 6" xfId="2375"/>
    <cellStyle name="Обычный 3 6 6 7" xfId="2376"/>
    <cellStyle name="Обычный 3 6 6 8" xfId="2377"/>
    <cellStyle name="Обычный 3 6 6 9" xfId="2378"/>
    <cellStyle name="Обычный 3 6 7" xfId="2379"/>
    <cellStyle name="Обычный 3 6 7 10" xfId="2380"/>
    <cellStyle name="Обычный 3 6 7 11" xfId="2381"/>
    <cellStyle name="Обычный 3 6 7 12" xfId="2382"/>
    <cellStyle name="Обычный 3 6 7 13" xfId="2383"/>
    <cellStyle name="Обычный 3 6 7 14" xfId="2384"/>
    <cellStyle name="Обычный 3 6 7 15" xfId="2385"/>
    <cellStyle name="Обычный 3 6 7 16" xfId="2386"/>
    <cellStyle name="Обычный 3 6 7 2" xfId="2387"/>
    <cellStyle name="Обычный 3 6 7 3" xfId="2388"/>
    <cellStyle name="Обычный 3 6 7 4" xfId="2389"/>
    <cellStyle name="Обычный 3 6 7 5" xfId="2390"/>
    <cellStyle name="Обычный 3 6 7 6" xfId="2391"/>
    <cellStyle name="Обычный 3 6 7 7" xfId="2392"/>
    <cellStyle name="Обычный 3 6 7 8" xfId="2393"/>
    <cellStyle name="Обычный 3 6 7 9" xfId="2394"/>
    <cellStyle name="Обычный 3 6 8" xfId="2395"/>
    <cellStyle name="Обычный 3 6 8 10" xfId="2396"/>
    <cellStyle name="Обычный 3 6 8 11" xfId="2397"/>
    <cellStyle name="Обычный 3 6 8 12" xfId="2398"/>
    <cellStyle name="Обычный 3 6 8 13" xfId="2399"/>
    <cellStyle name="Обычный 3 6 8 14" xfId="2400"/>
    <cellStyle name="Обычный 3 6 8 15" xfId="2401"/>
    <cellStyle name="Обычный 3 6 8 16" xfId="2402"/>
    <cellStyle name="Обычный 3 6 8 2" xfId="2403"/>
    <cellStyle name="Обычный 3 6 8 3" xfId="2404"/>
    <cellStyle name="Обычный 3 6 8 4" xfId="2405"/>
    <cellStyle name="Обычный 3 6 8 5" xfId="2406"/>
    <cellStyle name="Обычный 3 6 8 6" xfId="2407"/>
    <cellStyle name="Обычный 3 6 8 7" xfId="2408"/>
    <cellStyle name="Обычный 3 6 8 8" xfId="2409"/>
    <cellStyle name="Обычный 3 6 8 9" xfId="2410"/>
    <cellStyle name="Обычный 3 6 9" xfId="2411"/>
    <cellStyle name="Обычный 3 7" xfId="2412"/>
    <cellStyle name="Обычный 3 7 10" xfId="2413"/>
    <cellStyle name="Обычный 3 7 11" xfId="2414"/>
    <cellStyle name="Обычный 3 7 12" xfId="2415"/>
    <cellStyle name="Обычный 3 7 13" xfId="2416"/>
    <cellStyle name="Обычный 3 7 14" xfId="2417"/>
    <cellStyle name="Обычный 3 7 15" xfId="2418"/>
    <cellStyle name="Обычный 3 7 16" xfId="2419"/>
    <cellStyle name="Обычный 3 7 17" xfId="2420"/>
    <cellStyle name="Обычный 3 7 18" xfId="2421"/>
    <cellStyle name="Обычный 3 7 19" xfId="2422"/>
    <cellStyle name="Обычный 3 7 2" xfId="2423"/>
    <cellStyle name="Обычный 3 7 2 10" xfId="2424"/>
    <cellStyle name="Обычный 3 7 2 11" xfId="2425"/>
    <cellStyle name="Обычный 3 7 2 12" xfId="2426"/>
    <cellStyle name="Обычный 3 7 2 13" xfId="2427"/>
    <cellStyle name="Обычный 3 7 2 14" xfId="2428"/>
    <cellStyle name="Обычный 3 7 2 15" xfId="2429"/>
    <cellStyle name="Обычный 3 7 2 16" xfId="2430"/>
    <cellStyle name="Обычный 3 7 2 2" xfId="2431"/>
    <cellStyle name="Обычный 3 7 2 3" xfId="2432"/>
    <cellStyle name="Обычный 3 7 2 4" xfId="2433"/>
    <cellStyle name="Обычный 3 7 2 5" xfId="2434"/>
    <cellStyle name="Обычный 3 7 2 6" xfId="2435"/>
    <cellStyle name="Обычный 3 7 2 7" xfId="2436"/>
    <cellStyle name="Обычный 3 7 2 8" xfId="2437"/>
    <cellStyle name="Обычный 3 7 2 9" xfId="2438"/>
    <cellStyle name="Обычный 3 7 20" xfId="2439"/>
    <cellStyle name="Обычный 3 7 21" xfId="2440"/>
    <cellStyle name="Обычный 3 7 22" xfId="2441"/>
    <cellStyle name="Обычный 3 7 23" xfId="2442"/>
    <cellStyle name="Обычный 3 7 24" xfId="2443"/>
    <cellStyle name="Обычный 3 7 25" xfId="2444"/>
    <cellStyle name="Обычный 3 7 3" xfId="2445"/>
    <cellStyle name="Обычный 3 7 3 10" xfId="2446"/>
    <cellStyle name="Обычный 3 7 3 11" xfId="2447"/>
    <cellStyle name="Обычный 3 7 3 12" xfId="2448"/>
    <cellStyle name="Обычный 3 7 3 13" xfId="2449"/>
    <cellStyle name="Обычный 3 7 3 14" xfId="2450"/>
    <cellStyle name="Обычный 3 7 3 15" xfId="2451"/>
    <cellStyle name="Обычный 3 7 3 16" xfId="2452"/>
    <cellStyle name="Обычный 3 7 3 2" xfId="2453"/>
    <cellStyle name="Обычный 3 7 3 3" xfId="2454"/>
    <cellStyle name="Обычный 3 7 3 4" xfId="2455"/>
    <cellStyle name="Обычный 3 7 3 5" xfId="2456"/>
    <cellStyle name="Обычный 3 7 3 6" xfId="2457"/>
    <cellStyle name="Обычный 3 7 3 7" xfId="2458"/>
    <cellStyle name="Обычный 3 7 3 8" xfId="2459"/>
    <cellStyle name="Обычный 3 7 3 9" xfId="2460"/>
    <cellStyle name="Обычный 3 7 4" xfId="2461"/>
    <cellStyle name="Обычный 3 7 4 10" xfId="2462"/>
    <cellStyle name="Обычный 3 7 4 11" xfId="2463"/>
    <cellStyle name="Обычный 3 7 4 12" xfId="2464"/>
    <cellStyle name="Обычный 3 7 4 13" xfId="2465"/>
    <cellStyle name="Обычный 3 7 4 14" xfId="2466"/>
    <cellStyle name="Обычный 3 7 4 15" xfId="2467"/>
    <cellStyle name="Обычный 3 7 4 16" xfId="2468"/>
    <cellStyle name="Обычный 3 7 4 2" xfId="2469"/>
    <cellStyle name="Обычный 3 7 4 3" xfId="2470"/>
    <cellStyle name="Обычный 3 7 4 4" xfId="2471"/>
    <cellStyle name="Обычный 3 7 4 5" xfId="2472"/>
    <cellStyle name="Обычный 3 7 4 6" xfId="2473"/>
    <cellStyle name="Обычный 3 7 4 7" xfId="2474"/>
    <cellStyle name="Обычный 3 7 4 8" xfId="2475"/>
    <cellStyle name="Обычный 3 7 4 9" xfId="2476"/>
    <cellStyle name="Обычный 3 7 5" xfId="2477"/>
    <cellStyle name="Обычный 3 7 5 10" xfId="2478"/>
    <cellStyle name="Обычный 3 7 5 11" xfId="2479"/>
    <cellStyle name="Обычный 3 7 5 12" xfId="2480"/>
    <cellStyle name="Обычный 3 7 5 13" xfId="2481"/>
    <cellStyle name="Обычный 3 7 5 14" xfId="2482"/>
    <cellStyle name="Обычный 3 7 5 15" xfId="2483"/>
    <cellStyle name="Обычный 3 7 5 16" xfId="2484"/>
    <cellStyle name="Обычный 3 7 5 2" xfId="2485"/>
    <cellStyle name="Обычный 3 7 5 3" xfId="2486"/>
    <cellStyle name="Обычный 3 7 5 4" xfId="2487"/>
    <cellStyle name="Обычный 3 7 5 5" xfId="2488"/>
    <cellStyle name="Обычный 3 7 5 6" xfId="2489"/>
    <cellStyle name="Обычный 3 7 5 7" xfId="2490"/>
    <cellStyle name="Обычный 3 7 5 8" xfId="2491"/>
    <cellStyle name="Обычный 3 7 5 9" xfId="2492"/>
    <cellStyle name="Обычный 3 7 6" xfId="2493"/>
    <cellStyle name="Обычный 3 7 6 10" xfId="2494"/>
    <cellStyle name="Обычный 3 7 6 11" xfId="2495"/>
    <cellStyle name="Обычный 3 7 6 12" xfId="2496"/>
    <cellStyle name="Обычный 3 7 6 13" xfId="2497"/>
    <cellStyle name="Обычный 3 7 6 14" xfId="2498"/>
    <cellStyle name="Обычный 3 7 6 15" xfId="2499"/>
    <cellStyle name="Обычный 3 7 6 16" xfId="2500"/>
    <cellStyle name="Обычный 3 7 6 2" xfId="2501"/>
    <cellStyle name="Обычный 3 7 6 3" xfId="2502"/>
    <cellStyle name="Обычный 3 7 6 4" xfId="2503"/>
    <cellStyle name="Обычный 3 7 6 5" xfId="2504"/>
    <cellStyle name="Обычный 3 7 6 6" xfId="2505"/>
    <cellStyle name="Обычный 3 7 6 7" xfId="2506"/>
    <cellStyle name="Обычный 3 7 6 8" xfId="2507"/>
    <cellStyle name="Обычный 3 7 6 9" xfId="2508"/>
    <cellStyle name="Обычный 3 7 7" xfId="2509"/>
    <cellStyle name="Обычный 3 7 7 10" xfId="2510"/>
    <cellStyle name="Обычный 3 7 7 11" xfId="2511"/>
    <cellStyle name="Обычный 3 7 7 12" xfId="2512"/>
    <cellStyle name="Обычный 3 7 7 13" xfId="2513"/>
    <cellStyle name="Обычный 3 7 7 14" xfId="2514"/>
    <cellStyle name="Обычный 3 7 7 15" xfId="2515"/>
    <cellStyle name="Обычный 3 7 7 16" xfId="2516"/>
    <cellStyle name="Обычный 3 7 7 2" xfId="2517"/>
    <cellStyle name="Обычный 3 7 7 3" xfId="2518"/>
    <cellStyle name="Обычный 3 7 7 4" xfId="2519"/>
    <cellStyle name="Обычный 3 7 7 5" xfId="2520"/>
    <cellStyle name="Обычный 3 7 7 6" xfId="2521"/>
    <cellStyle name="Обычный 3 7 7 7" xfId="2522"/>
    <cellStyle name="Обычный 3 7 7 8" xfId="2523"/>
    <cellStyle name="Обычный 3 7 7 9" xfId="2524"/>
    <cellStyle name="Обычный 3 7 8" xfId="2525"/>
    <cellStyle name="Обычный 3 7 8 10" xfId="2526"/>
    <cellStyle name="Обычный 3 7 8 11" xfId="2527"/>
    <cellStyle name="Обычный 3 7 8 12" xfId="2528"/>
    <cellStyle name="Обычный 3 7 8 13" xfId="2529"/>
    <cellStyle name="Обычный 3 7 8 14" xfId="2530"/>
    <cellStyle name="Обычный 3 7 8 15" xfId="2531"/>
    <cellStyle name="Обычный 3 7 8 16" xfId="2532"/>
    <cellStyle name="Обычный 3 7 8 2" xfId="2533"/>
    <cellStyle name="Обычный 3 7 8 3" xfId="2534"/>
    <cellStyle name="Обычный 3 7 8 4" xfId="2535"/>
    <cellStyle name="Обычный 3 7 8 5" xfId="2536"/>
    <cellStyle name="Обычный 3 7 8 6" xfId="2537"/>
    <cellStyle name="Обычный 3 7 8 7" xfId="2538"/>
    <cellStyle name="Обычный 3 7 8 8" xfId="2539"/>
    <cellStyle name="Обычный 3 7 8 9" xfId="2540"/>
    <cellStyle name="Обычный 3 7 9" xfId="2541"/>
    <cellStyle name="Обычный 3 8" xfId="2542"/>
    <cellStyle name="Обычный 3 8 10" xfId="2543"/>
    <cellStyle name="Обычный 3 8 11" xfId="2544"/>
    <cellStyle name="Обычный 3 8 12" xfId="2545"/>
    <cellStyle name="Обычный 3 8 13" xfId="2546"/>
    <cellStyle name="Обычный 3 8 14" xfId="2547"/>
    <cellStyle name="Обычный 3 8 15" xfId="2548"/>
    <cellStyle name="Обычный 3 8 16" xfId="2549"/>
    <cellStyle name="Обычный 3 8 2" xfId="2550"/>
    <cellStyle name="Обычный 3 8 3" xfId="2551"/>
    <cellStyle name="Обычный 3 8 4" xfId="2552"/>
    <cellStyle name="Обычный 3 8 5" xfId="2553"/>
    <cellStyle name="Обычный 3 8 6" xfId="2554"/>
    <cellStyle name="Обычный 3 8 7" xfId="2555"/>
    <cellStyle name="Обычный 3 8 8" xfId="2556"/>
    <cellStyle name="Обычный 3 8 9" xfId="2557"/>
    <cellStyle name="Обычный 3 9" xfId="2558"/>
    <cellStyle name="Обычный 3 9 10" xfId="2559"/>
    <cellStyle name="Обычный 3 9 11" xfId="2560"/>
    <cellStyle name="Обычный 3 9 12" xfId="2561"/>
    <cellStyle name="Обычный 3 9 13" xfId="2562"/>
    <cellStyle name="Обычный 3 9 14" xfId="2563"/>
    <cellStyle name="Обычный 3 9 15" xfId="2564"/>
    <cellStyle name="Обычный 3 9 16" xfId="2565"/>
    <cellStyle name="Обычный 3 9 2" xfId="2566"/>
    <cellStyle name="Обычный 3 9 3" xfId="2567"/>
    <cellStyle name="Обычный 3 9 4" xfId="2568"/>
    <cellStyle name="Обычный 3 9 5" xfId="2569"/>
    <cellStyle name="Обычный 3 9 6" xfId="2570"/>
    <cellStyle name="Обычный 3 9 7" xfId="2571"/>
    <cellStyle name="Обычный 3 9 8" xfId="2572"/>
    <cellStyle name="Обычный 3 9 9" xfId="2573"/>
    <cellStyle name="Обычный 3_Баланс2012_15.06.11" xfId="2574"/>
    <cellStyle name="Обычный 4" xfId="2575"/>
    <cellStyle name="Обычный 4 2" xfId="2576"/>
    <cellStyle name="Обычный 4 2 2" xfId="2577"/>
    <cellStyle name="Обычный 4 3" xfId="2578"/>
    <cellStyle name="Обычный 4 3 2" xfId="2579"/>
    <cellStyle name="Обычный 4_Баланс2012_15.06.11" xfId="2580"/>
    <cellStyle name="Обычный 5" xfId="2581"/>
    <cellStyle name="Обычный 5 2" xfId="2582"/>
    <cellStyle name="Обычный 5_Итоги тариф. кампании 2011_коррек" xfId="2583"/>
    <cellStyle name="Обычный 6" xfId="2584"/>
    <cellStyle name="Обычный 6 10" xfId="2585"/>
    <cellStyle name="Обычный 6 2" xfId="2586"/>
    <cellStyle name="Обычный 6 2 2" xfId="2587"/>
    <cellStyle name="Обычный 6 3" xfId="2588"/>
    <cellStyle name="Обычный 6 4" xfId="2589"/>
    <cellStyle name="Обычный 6 5" xfId="2590"/>
    <cellStyle name="Обычный 6 6" xfId="2591"/>
    <cellStyle name="Обычный 6 7" xfId="2592"/>
    <cellStyle name="Обычный 6 8" xfId="2593"/>
    <cellStyle name="Обычный 6 9" xfId="2594"/>
    <cellStyle name="Обычный 6_Итоги тариф. кампании 2011_коррек" xfId="2595"/>
    <cellStyle name="Обычный 7" xfId="2596"/>
    <cellStyle name="Обычный 7 2" xfId="2597"/>
    <cellStyle name="Обычный 7 2 2" xfId="2598"/>
    <cellStyle name="Обычный 7 3" xfId="2599"/>
    <cellStyle name="Обычный 7 4" xfId="2600"/>
    <cellStyle name="Обычный 7 5" xfId="2601"/>
    <cellStyle name="Обычный 7_Итоги тариф. кампании 2011_коррек" xfId="2602"/>
    <cellStyle name="Обычный 8" xfId="2603"/>
    <cellStyle name="Обычный 8 2" xfId="2604"/>
    <cellStyle name="Обычный 8 2 2" xfId="2605"/>
    <cellStyle name="Обычный 8 3" xfId="2606"/>
    <cellStyle name="Обычный 9" xfId="2607"/>
    <cellStyle name="Обычный 9 2" xfId="2608"/>
    <cellStyle name="Обычный 9 2 2" xfId="2609"/>
    <cellStyle name="Обычный 9 3" xfId="2610"/>
    <cellStyle name="Обычный_methodics230802-pril1-3" xfId="2611"/>
    <cellStyle name="Обычный_Книга1" xfId="2612"/>
    <cellStyle name="Обычный_Полезный отпуск электроэнергии и мощности, реализуемой по регулируемым ценам" xfId="2765"/>
    <cellStyle name="Плохой 10" xfId="2613"/>
    <cellStyle name="Плохой 11" xfId="2614"/>
    <cellStyle name="Плохой 2" xfId="2615"/>
    <cellStyle name="Плохой 3" xfId="2616"/>
    <cellStyle name="Плохой 4" xfId="2617"/>
    <cellStyle name="Плохой 5" xfId="2618"/>
    <cellStyle name="Плохой 6" xfId="2619"/>
    <cellStyle name="Плохой 7" xfId="2620"/>
    <cellStyle name="Плохой 8" xfId="2621"/>
    <cellStyle name="Плохой 9" xfId="2622"/>
    <cellStyle name="По центру с переносом" xfId="2623"/>
    <cellStyle name="По центру с переносом 2" xfId="2624"/>
    <cellStyle name="По ширине с переносом" xfId="2625"/>
    <cellStyle name="По ширине с переносом 2" xfId="2626"/>
    <cellStyle name="Поле ввода" xfId="2627"/>
    <cellStyle name="Пояснение 10" xfId="2628"/>
    <cellStyle name="Пояснение 11" xfId="2629"/>
    <cellStyle name="Пояснение 2" xfId="2630"/>
    <cellStyle name="Пояснение 3" xfId="2631"/>
    <cellStyle name="Пояснение 4" xfId="2632"/>
    <cellStyle name="Пояснение 5" xfId="2633"/>
    <cellStyle name="Пояснение 6" xfId="2634"/>
    <cellStyle name="Пояснение 7" xfId="2635"/>
    <cellStyle name="Пояснение 8" xfId="2636"/>
    <cellStyle name="Пояснение 9" xfId="2637"/>
    <cellStyle name="Примечание 10" xfId="2638"/>
    <cellStyle name="Примечание 11" xfId="2639"/>
    <cellStyle name="Примечание 12" xfId="2640"/>
    <cellStyle name="Примечание 2" xfId="2641"/>
    <cellStyle name="Примечание 2 2" xfId="2642"/>
    <cellStyle name="Примечание 2 3" xfId="2643"/>
    <cellStyle name="Примечание 2 4" xfId="2644"/>
    <cellStyle name="Примечание 2 5" xfId="2645"/>
    <cellStyle name="Примечание 3" xfId="2646"/>
    <cellStyle name="Примечание 3 2" xfId="2647"/>
    <cellStyle name="Примечание 4" xfId="2648"/>
    <cellStyle name="Примечание 5" xfId="2649"/>
    <cellStyle name="Примечание 6" xfId="2650"/>
    <cellStyle name="Примечание 7" xfId="2651"/>
    <cellStyle name="Примечание 8" xfId="2652"/>
    <cellStyle name="Примечание 9" xfId="2653"/>
    <cellStyle name="Процентный" xfId="2654" builtinId="5"/>
    <cellStyle name="Процентный 10" xfId="2655"/>
    <cellStyle name="Процентный 11" xfId="2656"/>
    <cellStyle name="Процентный 2" xfId="2657"/>
    <cellStyle name="Процентный 2 2" xfId="2658"/>
    <cellStyle name="Процентный 2 2 2" xfId="2659"/>
    <cellStyle name="Процентный 2 2 2 2" xfId="2660"/>
    <cellStyle name="Процентный 2 2 3" xfId="2661"/>
    <cellStyle name="Процентный 2 3" xfId="2662"/>
    <cellStyle name="Процентный 2 3 2" xfId="2663"/>
    <cellStyle name="Процентный 2 4" xfId="2664"/>
    <cellStyle name="Процентный 2 4 2" xfId="2665"/>
    <cellStyle name="Процентный 2 4 2 2" xfId="2666"/>
    <cellStyle name="Процентный 2 4 3" xfId="2667"/>
    <cellStyle name="Процентный 2 5" xfId="2668"/>
    <cellStyle name="Процентный 2 5 2" xfId="2669"/>
    <cellStyle name="Процентный 2 6" xfId="2670"/>
    <cellStyle name="Процентный 2 7" xfId="2671"/>
    <cellStyle name="Процентный 3" xfId="2672"/>
    <cellStyle name="Процентный 3 2" xfId="2673"/>
    <cellStyle name="Процентный 3 3" xfId="2674"/>
    <cellStyle name="Процентный 4" xfId="2675"/>
    <cellStyle name="Процентный 4 2" xfId="2676"/>
    <cellStyle name="Процентный 5" xfId="2677"/>
    <cellStyle name="Процентный 6" xfId="2678"/>
    <cellStyle name="Процентный 6 2" xfId="2679"/>
    <cellStyle name="Процентный 7" xfId="2680"/>
    <cellStyle name="Процентный 8" xfId="2681"/>
    <cellStyle name="Процентный 9" xfId="2682"/>
    <cellStyle name="Процентный 9 2" xfId="2683"/>
    <cellStyle name="Связанная ячейка 10" xfId="2684"/>
    <cellStyle name="Связанная ячейка 11" xfId="2685"/>
    <cellStyle name="Связанная ячейка 2" xfId="2686"/>
    <cellStyle name="Связанная ячейка 3" xfId="2687"/>
    <cellStyle name="Связанная ячейка 4" xfId="2688"/>
    <cellStyle name="Связанная ячейка 5" xfId="2689"/>
    <cellStyle name="Связанная ячейка 6" xfId="2690"/>
    <cellStyle name="Связанная ячейка 7" xfId="2691"/>
    <cellStyle name="Связанная ячейка 8" xfId="2692"/>
    <cellStyle name="Связанная ячейка 9" xfId="2693"/>
    <cellStyle name="Стиль 1" xfId="2694"/>
    <cellStyle name="Стиль 1 2" xfId="2695"/>
    <cellStyle name="Стиль 1_AP RAB 36" xfId="2696"/>
    <cellStyle name="Стиль 2" xfId="2697"/>
    <cellStyle name="ТЕКСТ" xfId="2698"/>
    <cellStyle name="Текст предупреждения 10" xfId="2699"/>
    <cellStyle name="Текст предупреждения 11" xfId="2700"/>
    <cellStyle name="Текст предупреждения 2" xfId="2701"/>
    <cellStyle name="Текст предупреждения 3" xfId="2702"/>
    <cellStyle name="Текст предупреждения 4" xfId="2703"/>
    <cellStyle name="Текст предупреждения 5" xfId="2704"/>
    <cellStyle name="Текст предупреждения 6" xfId="2705"/>
    <cellStyle name="Текст предупреждения 7" xfId="2706"/>
    <cellStyle name="Текст предупреждения 8" xfId="2707"/>
    <cellStyle name="Текст предупреждения 9" xfId="2708"/>
    <cellStyle name="Текстовый" xfId="2709"/>
    <cellStyle name="Текстовый 2" xfId="2710"/>
    <cellStyle name="Тысячи [0]_1 (2)" xfId="2711"/>
    <cellStyle name="Тысячи_1F019502" xfId="2712"/>
    <cellStyle name="Финансовый 2" xfId="2713"/>
    <cellStyle name="Финансовый 2 10" xfId="2714"/>
    <cellStyle name="Финансовый 2 2" xfId="2715"/>
    <cellStyle name="Финансовый 2 2 2" xfId="2716"/>
    <cellStyle name="Финансовый 2 3" xfId="2717"/>
    <cellStyle name="Финансовый 2 3 2" xfId="2718"/>
    <cellStyle name="Финансовый 2_ТМ передача 31.03.2011 (Морд)" xfId="2719"/>
    <cellStyle name="Финансовый 22" xfId="2720"/>
    <cellStyle name="Финансовый 3" xfId="2721"/>
    <cellStyle name="Финансовый 3 2" xfId="2722"/>
    <cellStyle name="Финансовый 4" xfId="2723"/>
    <cellStyle name="Финансовый 4 2" xfId="2724"/>
    <cellStyle name="Финансовый 4 3" xfId="2725"/>
    <cellStyle name="Финансовый 4_ТМ передача 31.03.2011 (Морд)" xfId="2726"/>
    <cellStyle name="Финансовый 5" xfId="2727"/>
    <cellStyle name="Финансовый 5 2" xfId="2728"/>
    <cellStyle name="Финансовый 5 3" xfId="2729"/>
    <cellStyle name="Финансовый 6" xfId="2730"/>
    <cellStyle name="Финансовый 6 2" xfId="2731"/>
    <cellStyle name="Финансовый 6 3" xfId="2732"/>
    <cellStyle name="Финансовый 7" xfId="2733"/>
    <cellStyle name="Финансовый 7 2" xfId="2734"/>
    <cellStyle name="Финансовый 8" xfId="2735"/>
    <cellStyle name="Финансовый 8 2" xfId="2736"/>
    <cellStyle name="Финансовый 9" xfId="2737"/>
    <cellStyle name="Формула" xfId="2738"/>
    <cellStyle name="Формула 2" xfId="2739"/>
    <cellStyle name="Формула 3" xfId="2740"/>
    <cellStyle name="Формула 3 2" xfId="2741"/>
    <cellStyle name="Формула 4" xfId="2742"/>
    <cellStyle name="Формула_5" xfId="2743"/>
    <cellStyle name="ФормулаВБ" xfId="2744"/>
    <cellStyle name="ФормулаВБ 2" xfId="2745"/>
    <cellStyle name="ФормулаВБ_Книга1" xfId="2746"/>
    <cellStyle name="ФормулаНаКонтроль" xfId="2747"/>
    <cellStyle name="ФормулаНаКонтроль 2" xfId="2748"/>
    <cellStyle name="ФормулаНаКонтроль_GRES.2007.5" xfId="2749"/>
    <cellStyle name="Хороший 10" xfId="2750"/>
    <cellStyle name="Хороший 11" xfId="2751"/>
    <cellStyle name="Хороший 2" xfId="2752"/>
    <cellStyle name="Хороший 3" xfId="2753"/>
    <cellStyle name="Хороший 4" xfId="2754"/>
    <cellStyle name="Хороший 5" xfId="2755"/>
    <cellStyle name="Хороший 6" xfId="2756"/>
    <cellStyle name="Хороший 7" xfId="2757"/>
    <cellStyle name="Хороший 8" xfId="2758"/>
    <cellStyle name="Хороший 9" xfId="2759"/>
    <cellStyle name="Цифры по центру с десятыми" xfId="2760"/>
    <cellStyle name="Цифры по центру с десятыми 2" xfId="2761"/>
    <cellStyle name="Числовой" xfId="2762"/>
    <cellStyle name="Џђћ–…ќ’ќ›‰" xfId="2763"/>
    <cellStyle name="Шапка таблицы" xfId="2764"/>
  </cellStyles>
  <dxfs count="0"/>
  <tableStyles count="0" defaultTableStyle="TableStyleMedium9" defaultPivotStyle="PivotStyleLight16"/>
  <colors>
    <mruColors>
      <color rgb="FF00FF00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9;&#1100;&#1082;&#1080;&#1085;/_&#1069;&#1051;&#1045;&#1050;&#1058;&#1056;&#1048;&#1050;&#1040;/&#1056;&#1077;&#1075;&#1091;&#1083;&#1080;&#1088;&#1086;&#1074;&#1072;&#1085;&#1080;&#1077;-2012/&#1050;&#1086;&#1090;&#1077;&#1083;%202012/_&#1055;&#1077;&#1088;&#1077;&#1089;&#1084;&#1086;&#1090;&#1088;%20&#1076;&#1086;%201%20&#1072;&#1087;&#1088;&#1077;&#1083;&#1103;%202012%20&#1089;%2001%20&#1080;&#1102;&#1085;&#1103;%202012/&#1042;%20&#1060;&#1057;&#1058;%2025052012/PREDEL.PEREDACHA.2012(v2.2)%202012-2017_26.05.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iblioteka/&#1052;&#1054;&#1053;&#1048;&#1058;&#1054;&#1056;&#1048;&#1053;&#1043;&#1048;%20&#1060;&#1057;&#1058;/2012/&#1052;&#1086;&#1085;&#1080;&#1090;&#1086;&#1088;&#1080;&#1085;&#1075;%20&#1090;&#1072;&#1088;&#1080;&#1092;&#1086;&#1074;%20&#1085;&#1072;%20&#1087;&#1077;&#1088;&#1077;&#1076;&#1072;&#1095;&#1091;%20&#1101;&#1101;%202012%20&#1076;&#1086;%2020%20&#1085;&#1086;&#1103;&#1073;&#1088;&#1103;%202012/&#1054;&#1090;&#1087;&#1088;&#1072;&#1074;&#1083;&#1077;&#1085;&#1086;%20&#1074;%20&#1060;&#1057;&#1058;/PREDEL.PEREDACHA.ITOG2012(v1.1)%202611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8;&#1084;&#1091;&#1097;&#1077;&#1089;&#1090;&#1074;&#1086;%202019/&#1058;&#1055;%20&#1057;&#1045;&#1058;&#1048;%20&#1048;&#1085;&#1092;&#1086;&#1088;&#1084;/&#1042;&#1083;&#1072;&#1076;&#1084;&#1080;&#1084;&#1080;&#1088;/_pso_elektronnyj_format_na_2014_god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USERS\5%20&#1058;&#1045;&#1055;&#1051;&#1054;&#1042;&#1040;&#1071;%20&#1069;&#1053;&#1045;&#1056;&#1043;&#1048;&#1071;\&#1069;&#1082;&#1089;&#1087;&#1077;&#1088;&#1090;&#1080;&#1079;&#1072;%202007\&#1090;&#1072;&#1073;&#1083;&#1080;&#1094;&#1072;%20&#1092;&#1089;&#109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&#1060;&#1086;&#1088;&#1084;&#1072;%206%202019/2019/&#1057;&#1086;&#1075;&#1083;%20&#1086;&#1073;&#1098;&#1105;&#1084;%20&#1085;&#1072;%202021&#1075;&#1086;&#1076;%2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КОММЕНТАРИИ2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modProv"/>
      <sheetName val="modChange"/>
      <sheetName val="Расчет НВВ РСК - индексация"/>
      <sheetName val="Проверка"/>
      <sheetName val="Комментарии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>
        <row r="8">
          <cell r="F8" t="str">
            <v>Рязанская область</v>
          </cell>
        </row>
      </sheetData>
      <sheetData sheetId="5">
        <row r="9">
          <cell r="E9" t="str">
            <v>ОАО "МРСК Центра и Приволжья" филиал "Рязаньэнерго"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odList01"/>
      <sheetName val="modProv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1"/>
      <sheetName val="P2.2 У.Е. 2011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1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-2014"/>
      <sheetName val="Расчет котловых тарифов"/>
      <sheetName val="Расчет НВ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 РСК - индексация"/>
      <sheetName val="Индивидуальные тарифы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8"/>
      <sheetName val="modLis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A1" t="str">
            <v>Алтайский край</v>
          </cell>
        </row>
        <row r="2">
          <cell r="A2" t="str">
            <v>Амурская область</v>
          </cell>
          <cell r="K2" t="str">
            <v>да</v>
          </cell>
          <cell r="N2" t="str">
            <v>2009-2017</v>
          </cell>
        </row>
        <row r="3">
          <cell r="A3" t="str">
            <v>Архангельская область</v>
          </cell>
          <cell r="K3" t="str">
            <v>нет</v>
          </cell>
          <cell r="N3" t="str">
            <v>2010-2017</v>
          </cell>
        </row>
        <row r="4">
          <cell r="A4" t="str">
            <v>Астраханская область</v>
          </cell>
          <cell r="N4" t="str">
            <v>2011-2017</v>
          </cell>
        </row>
        <row r="5">
          <cell r="A5" t="str">
            <v>Белгородская область</v>
          </cell>
          <cell r="N5" t="str">
            <v>2012-2017</v>
          </cell>
        </row>
        <row r="6">
          <cell r="A6" t="str">
            <v>Брянская область</v>
          </cell>
          <cell r="N6" t="str">
            <v>2013-2017</v>
          </cell>
        </row>
        <row r="7">
          <cell r="A7" t="str">
            <v>Владимирская область</v>
          </cell>
        </row>
        <row r="8">
          <cell r="A8" t="str">
            <v>Волгоградская область</v>
          </cell>
        </row>
        <row r="9">
          <cell r="A9" t="str">
            <v>Вологодская область</v>
          </cell>
        </row>
        <row r="10">
          <cell r="A10" t="str">
            <v>Воронежская область</v>
          </cell>
        </row>
        <row r="11">
          <cell r="A11" t="str">
            <v>г.Байконур</v>
          </cell>
        </row>
        <row r="12">
          <cell r="A12" t="str">
            <v>г. Москва</v>
          </cell>
        </row>
        <row r="13">
          <cell r="A13" t="str">
            <v>г.Санкт-Петербург</v>
          </cell>
        </row>
        <row r="14">
          <cell r="A14" t="str">
            <v>Еврейская автономная область</v>
          </cell>
        </row>
        <row r="15">
          <cell r="A15" t="str">
            <v>Забайкальский край</v>
          </cell>
        </row>
        <row r="16">
          <cell r="A16" t="str">
            <v>Ивановская область</v>
          </cell>
        </row>
        <row r="17">
          <cell r="A17" t="str">
            <v>Иркутская область</v>
          </cell>
        </row>
        <row r="18">
          <cell r="A18" t="str">
            <v>Кабардино-Балкарская республика</v>
          </cell>
        </row>
        <row r="19">
          <cell r="A19" t="str">
            <v>Калининградская область</v>
          </cell>
        </row>
        <row r="20">
          <cell r="A20" t="str">
            <v>Калужская область</v>
          </cell>
        </row>
        <row r="21">
          <cell r="A21" t="str">
            <v>Камчатский край</v>
          </cell>
        </row>
        <row r="22">
          <cell r="A22" t="str">
            <v>Карачаево-Черкесская республика</v>
          </cell>
        </row>
        <row r="23">
          <cell r="A23" t="str">
            <v>Кемеровская область</v>
          </cell>
        </row>
        <row r="24">
          <cell r="A24" t="str">
            <v>Кировская область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Саратовская область</v>
          </cell>
        </row>
        <row r="66">
          <cell r="A66" t="str">
            <v>Сахалинская область</v>
          </cell>
        </row>
        <row r="67">
          <cell r="A67" t="str">
            <v>Свердловская область</v>
          </cell>
        </row>
        <row r="68">
          <cell r="A68" t="str">
            <v>Смоленская область</v>
          </cell>
        </row>
        <row r="69">
          <cell r="A69" t="str">
            <v>Ставропольский край</v>
          </cell>
        </row>
        <row r="70">
          <cell r="A70" t="str">
            <v>Тамбовская область</v>
          </cell>
        </row>
        <row r="71">
          <cell r="A71" t="str">
            <v>Тверская область</v>
          </cell>
        </row>
        <row r="72">
          <cell r="A72" t="str">
            <v>Томская область</v>
          </cell>
        </row>
        <row r="73">
          <cell r="A73" t="str">
            <v>Тульская область</v>
          </cell>
        </row>
        <row r="74">
          <cell r="A74" t="str">
            <v>Тюменская область</v>
          </cell>
        </row>
        <row r="75">
          <cell r="A75" t="str">
            <v>Удмуртская республика</v>
          </cell>
        </row>
        <row r="76">
          <cell r="A76" t="str">
            <v>Ульяновская область</v>
          </cell>
        </row>
        <row r="77">
          <cell r="A77" t="str">
            <v>Хабаровский край</v>
          </cell>
        </row>
        <row r="78">
          <cell r="A78" t="str">
            <v>Ханты-Мансийский автономный округ</v>
          </cell>
        </row>
        <row r="79">
          <cell r="A79" t="str">
            <v>Челябинская область</v>
          </cell>
        </row>
        <row r="80">
          <cell r="A80" t="str">
            <v>Чеченская республика</v>
          </cell>
        </row>
        <row r="81">
          <cell r="A81" t="str">
            <v>Чувашская республика</v>
          </cell>
        </row>
        <row r="82">
          <cell r="A82" t="str">
            <v>Чукотский автономный округ</v>
          </cell>
        </row>
        <row r="83">
          <cell r="A83" t="str">
            <v>Ямало-Ненецкий автономный округ</v>
          </cell>
        </row>
        <row r="84">
          <cell r="A84" t="str">
            <v>Ярославская область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Анкета"/>
      <sheetName val="Баланс энергии"/>
      <sheetName val="Баланс энергии (транзит)"/>
      <sheetName val="Баланс мощности"/>
      <sheetName val="УЕ ВЛЭП 2011-2014"/>
      <sheetName val="УЕ ТП 2011-2014"/>
      <sheetName val="Ввод выбытие ОС"/>
      <sheetName val="Расчет амортизации"/>
      <sheetName val="Амортизация по уровням напр-я"/>
      <sheetName val="Свод по амортизации"/>
      <sheetName val="Очисления на соц. нужды"/>
      <sheetName val="Сод.зданий и помещений"/>
      <sheetName val="Плата за землю"/>
      <sheetName val="Транспортный налог"/>
      <sheetName val="Налог на имущество"/>
      <sheetName val="Негативное воздействие на ОС"/>
      <sheetName val="Налог на прибыль"/>
      <sheetName val="Аренда имущества"/>
      <sheetName val="Услуги ФСК"/>
      <sheetName val="Прочие НР"/>
      <sheetName val=" КВЛ 2012-2014 "/>
      <sheetName val="Выпадающий доход"/>
      <sheetName val="Результаты деятельности орг-ии"/>
      <sheetName val="Корр. НР"/>
      <sheetName val="Корр. ПО"/>
      <sheetName val="Корр. ИП"/>
      <sheetName val="Корр. КНК"/>
      <sheetName val="НВВ на потери"/>
      <sheetName val="Подконтрольные расходы"/>
      <sheetName val="Долгосрочные параметры рег-я"/>
      <sheetName val="Смета общее НВВ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7">
          <cell r="B7" t="str">
            <v>x</v>
          </cell>
          <cell r="D7" t="str">
            <v>x</v>
          </cell>
        </row>
        <row r="10">
          <cell r="A10" t="str">
            <v>договор № ___ от ____</v>
          </cell>
          <cell r="B10" t="str">
            <v>x</v>
          </cell>
          <cell r="D10" t="str">
            <v>x</v>
          </cell>
        </row>
        <row r="11">
          <cell r="A11" t="str">
            <v>договор № ___ от ____</v>
          </cell>
          <cell r="B11" t="str">
            <v>x</v>
          </cell>
          <cell r="D11" t="str">
            <v>x</v>
          </cell>
        </row>
        <row r="12">
          <cell r="A12" t="str">
            <v>договор № ___ от ____</v>
          </cell>
          <cell r="B12" t="str">
            <v>x</v>
          </cell>
          <cell r="D12" t="str">
            <v>x</v>
          </cell>
        </row>
        <row r="13">
          <cell r="A13" t="str">
            <v>договор № ___ от ____</v>
          </cell>
          <cell r="B13" t="str">
            <v>x</v>
          </cell>
          <cell r="D13" t="str">
            <v>x</v>
          </cell>
        </row>
      </sheetData>
      <sheetData sheetId="13" refreshError="1">
        <row r="15">
          <cell r="A15" t="str">
            <v>Добавить</v>
          </cell>
        </row>
        <row r="16">
          <cell r="A16" t="str">
            <v>Всего транспортный налог:</v>
          </cell>
          <cell r="B16" t="str">
            <v>х</v>
          </cell>
          <cell r="C16" t="str">
            <v>х</v>
          </cell>
          <cell r="E16" t="str">
            <v>х</v>
          </cell>
        </row>
      </sheetData>
      <sheetData sheetId="14" refreshError="1">
        <row r="12">
          <cell r="B12" t="str">
            <v>x</v>
          </cell>
          <cell r="D12" t="str">
            <v>x</v>
          </cell>
        </row>
        <row r="13">
          <cell r="B13" t="str">
            <v>x</v>
          </cell>
          <cell r="D13" t="str">
            <v>x</v>
          </cell>
        </row>
        <row r="14">
          <cell r="B14" t="str">
            <v>x</v>
          </cell>
          <cell r="D14" t="str">
            <v>x</v>
          </cell>
        </row>
        <row r="15">
          <cell r="B15" t="str">
            <v>x</v>
          </cell>
          <cell r="D15" t="str">
            <v>x</v>
          </cell>
        </row>
        <row r="16">
          <cell r="B16" t="str">
            <v>x</v>
          </cell>
          <cell r="C16">
            <v>0</v>
          </cell>
          <cell r="D16" t="str">
            <v>x</v>
          </cell>
          <cell r="E16">
            <v>0</v>
          </cell>
        </row>
      </sheetData>
      <sheetData sheetId="15" refreshError="1"/>
      <sheetData sheetId="16" refreshError="1"/>
      <sheetData sheetId="17" refreshError="1">
        <row r="8">
          <cell r="A8" t="str">
            <v xml:space="preserve">договор  с _____ от_____№  __ </v>
          </cell>
          <cell r="B8" t="str">
            <v>x</v>
          </cell>
          <cell r="D8" t="str">
            <v>x</v>
          </cell>
        </row>
        <row r="9">
          <cell r="A9" t="str">
            <v xml:space="preserve">договор  с _____ от_____№  __ </v>
          </cell>
          <cell r="B9" t="str">
            <v>x</v>
          </cell>
          <cell r="D9" t="str">
            <v>x</v>
          </cell>
        </row>
        <row r="10">
          <cell r="A10" t="str">
            <v xml:space="preserve">договор  с _____ от_____№  __ </v>
          </cell>
          <cell r="B10" t="str">
            <v>x</v>
          </cell>
          <cell r="D10" t="str">
            <v>x</v>
          </cell>
        </row>
        <row r="11">
          <cell r="A11" t="str">
            <v xml:space="preserve">договор  с _____ от_____№  __ </v>
          </cell>
          <cell r="B11" t="str">
            <v>x</v>
          </cell>
          <cell r="D11" t="str">
            <v>x</v>
          </cell>
        </row>
        <row r="12">
          <cell r="A12" t="str">
            <v xml:space="preserve">договор  с _____ от_____№  __ </v>
          </cell>
          <cell r="B12" t="str">
            <v>x</v>
          </cell>
          <cell r="D12" t="str">
            <v>x</v>
          </cell>
        </row>
        <row r="13">
          <cell r="A13" t="str">
            <v xml:space="preserve">договор  с _____ от_____№  __ </v>
          </cell>
          <cell r="B13" t="str">
            <v>x</v>
          </cell>
          <cell r="D13" t="str">
            <v>x</v>
          </cell>
        </row>
        <row r="23">
          <cell r="A23" t="str">
            <v xml:space="preserve">договор  с _____ от_____№  __ </v>
          </cell>
          <cell r="B23" t="str">
            <v>x</v>
          </cell>
          <cell r="D23" t="str">
            <v>x</v>
          </cell>
        </row>
        <row r="24">
          <cell r="A24" t="str">
            <v xml:space="preserve">договор  с _____ от_____№  __ </v>
          </cell>
          <cell r="B24" t="str">
            <v>x</v>
          </cell>
          <cell r="D24" t="str">
            <v>x</v>
          </cell>
        </row>
        <row r="25">
          <cell r="A25" t="str">
            <v xml:space="preserve">договор  с _____ от_____№  __ </v>
          </cell>
          <cell r="B25" t="str">
            <v>x</v>
          </cell>
          <cell r="D25" t="str">
            <v>x</v>
          </cell>
        </row>
        <row r="26">
          <cell r="A26" t="str">
            <v xml:space="preserve">договор  с _____ от_____№  __ </v>
          </cell>
          <cell r="B26" t="str">
            <v>x</v>
          </cell>
          <cell r="D26" t="str">
            <v>x</v>
          </cell>
        </row>
        <row r="27">
          <cell r="A27" t="str">
            <v xml:space="preserve">договор  с _____ от_____№  __ </v>
          </cell>
          <cell r="B27" t="str">
            <v>x</v>
          </cell>
          <cell r="D27" t="str">
            <v>x</v>
          </cell>
        </row>
        <row r="30">
          <cell r="A30" t="str">
            <v xml:space="preserve">объектов электросетевого хозяйства договор  с _____ от_____№  __ </v>
          </cell>
          <cell r="B30" t="str">
            <v>x</v>
          </cell>
          <cell r="D30" t="str">
            <v>x</v>
          </cell>
        </row>
        <row r="31">
          <cell r="A31" t="str">
            <v xml:space="preserve">иного имущества договор  с _____ от_____№  __ </v>
          </cell>
          <cell r="B31" t="str">
            <v>x</v>
          </cell>
          <cell r="D31" t="str">
            <v>x</v>
          </cell>
        </row>
        <row r="32">
          <cell r="A32" t="str">
            <v xml:space="preserve">договор  с _____ от_____№  __ </v>
          </cell>
          <cell r="B32" t="str">
            <v>x</v>
          </cell>
          <cell r="D32" t="str">
            <v>x</v>
          </cell>
        </row>
        <row r="33">
          <cell r="A33" t="str">
            <v xml:space="preserve">договор  с _____ от_____№  __ </v>
          </cell>
          <cell r="B33" t="str">
            <v>x</v>
          </cell>
          <cell r="D33" t="str">
            <v>x</v>
          </cell>
        </row>
      </sheetData>
      <sheetData sheetId="18" refreshError="1"/>
      <sheetData sheetId="19" refreshError="1">
        <row r="7">
          <cell r="A7" t="str">
            <v>введите название</v>
          </cell>
        </row>
      </sheetData>
      <sheetData sheetId="20" refreshError="1">
        <row r="2">
          <cell r="A2" t="str">
            <v xml:space="preserve">                            Расходы на капитальные вложения на 2012 - 2014 годы</v>
          </cell>
        </row>
        <row r="8">
          <cell r="A8" t="str">
            <v>Введите название</v>
          </cell>
        </row>
        <row r="9">
          <cell r="A9" t="str">
            <v>Введите название</v>
          </cell>
        </row>
        <row r="10">
          <cell r="A10" t="str">
            <v>Введите название</v>
          </cell>
        </row>
        <row r="11">
          <cell r="A11" t="str">
            <v>Введите название</v>
          </cell>
        </row>
        <row r="12">
          <cell r="A12" t="str">
            <v>Введите название</v>
          </cell>
        </row>
        <row r="15">
          <cell r="A15" t="str">
            <v>Введите название</v>
          </cell>
        </row>
        <row r="16">
          <cell r="A16" t="str">
            <v>Введите название</v>
          </cell>
        </row>
        <row r="17">
          <cell r="A17" t="str">
            <v>Введите название</v>
          </cell>
        </row>
        <row r="18">
          <cell r="A18" t="str">
            <v>Введите название</v>
          </cell>
        </row>
        <row r="19">
          <cell r="A19" t="str">
            <v>Введите название</v>
          </cell>
        </row>
        <row r="22">
          <cell r="A22" t="str">
            <v>Введите название</v>
          </cell>
        </row>
        <row r="23">
          <cell r="A23" t="str">
            <v>Введите название</v>
          </cell>
        </row>
        <row r="24">
          <cell r="A24" t="str">
            <v>Введите название</v>
          </cell>
        </row>
        <row r="25">
          <cell r="A25" t="str">
            <v>Введите название</v>
          </cell>
        </row>
        <row r="28">
          <cell r="A28" t="str">
            <v>Введите название</v>
          </cell>
        </row>
        <row r="29">
          <cell r="A29" t="str">
            <v>Введите название</v>
          </cell>
        </row>
        <row r="30">
          <cell r="A30" t="str">
            <v>Введите название</v>
          </cell>
        </row>
        <row r="31">
          <cell r="A31" t="str">
            <v>Введите название</v>
          </cell>
        </row>
        <row r="34">
          <cell r="A34" t="str">
            <v>Введите название</v>
          </cell>
        </row>
        <row r="35">
          <cell r="A35" t="str">
            <v>Введите название</v>
          </cell>
        </row>
        <row r="36">
          <cell r="A36" t="str">
            <v>Введите название</v>
          </cell>
        </row>
        <row r="37">
          <cell r="A37" t="str">
            <v>Введите название</v>
          </cell>
        </row>
        <row r="40">
          <cell r="A40" t="str">
            <v>Введите название</v>
          </cell>
        </row>
        <row r="41">
          <cell r="A41" t="str">
            <v>Введите название</v>
          </cell>
        </row>
        <row r="42">
          <cell r="A42" t="str">
            <v>Введите название</v>
          </cell>
        </row>
        <row r="43">
          <cell r="A43" t="str">
            <v>Введите название</v>
          </cell>
        </row>
        <row r="46">
          <cell r="A46" t="str">
            <v>Введите название</v>
          </cell>
        </row>
        <row r="47">
          <cell r="A47" t="str">
            <v>Введите название</v>
          </cell>
        </row>
        <row r="48">
          <cell r="A48" t="str">
            <v>Введите название</v>
          </cell>
        </row>
        <row r="49">
          <cell r="A49" t="str">
            <v>Введите название</v>
          </cell>
        </row>
      </sheetData>
      <sheetData sheetId="21" refreshError="1">
        <row r="7">
          <cell r="A7" t="str">
            <v>Расходы, связанные с компенсацией выпадающих доходов по льготному технологическому присоединению, всего, в том числе:</v>
          </cell>
          <cell r="E7">
            <v>0</v>
          </cell>
        </row>
        <row r="8">
          <cell r="A8" t="str">
            <v xml:space="preserve">   выпадающие доходы сетевой организации от присоединения энергопринимающих устройств, максимальной мощностью, не превышающей 15 кВт включительно, исходя из стоимости мероприятий по технологическому присоединению в размере не более 550 рублей;</v>
          </cell>
        </row>
        <row r="9">
          <cell r="A9" t="str">
            <v xml:space="preserve">   выпадающие доходы сетевой организации от выплаты процентов по кредитным договорам, связанным с рассрочкой по оплате субъектами малого и среднего предпринимательства технологического присоединения энергопринимающих устройств максимальной мощностью свыше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7">
          <cell r="E7" t="str">
            <v>Январь</v>
          </cell>
        </row>
        <row r="8">
          <cell r="E8" t="str">
            <v>Февраль</v>
          </cell>
        </row>
        <row r="9">
          <cell r="E9" t="str">
            <v>Март</v>
          </cell>
        </row>
        <row r="10">
          <cell r="E10" t="str">
            <v>Апрель</v>
          </cell>
        </row>
        <row r="11">
          <cell r="E11" t="str">
            <v>Май</v>
          </cell>
        </row>
        <row r="12">
          <cell r="E12" t="str">
            <v>Июнь</v>
          </cell>
        </row>
        <row r="13">
          <cell r="E13" t="str">
            <v>Июль</v>
          </cell>
        </row>
        <row r="14">
          <cell r="E14" t="str">
            <v>Август</v>
          </cell>
        </row>
        <row r="15">
          <cell r="E15" t="str">
            <v>Сентябрь</v>
          </cell>
        </row>
        <row r="16">
          <cell r="E16" t="str">
            <v>Октябрь</v>
          </cell>
        </row>
        <row r="17">
          <cell r="E17" t="str">
            <v>Ноябрь</v>
          </cell>
        </row>
        <row r="18">
          <cell r="E18" t="str">
            <v>Декабрь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ЦТ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таблица фст"/>
      <sheetName val="Производство электроэнергии"/>
      <sheetName val="П2.1"/>
      <sheetName val=" НВВ передача"/>
      <sheetName val="Данные"/>
    </sheetNames>
    <sheetDataSet>
      <sheetData sheetId="0" refreshError="1">
        <row r="14">
          <cell r="B14">
            <v>2005</v>
          </cell>
        </row>
        <row r="15">
          <cell r="B15">
            <v>2004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C15">
            <v>0</v>
          </cell>
        </row>
        <row r="24">
          <cell r="C24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Заголовок"/>
      <sheetName val="6"/>
      <sheetName val="эл ст"/>
      <sheetName val="Справочники"/>
      <sheetName val="Закупки"/>
      <sheetName val="Макро"/>
      <sheetName val="УЗ-22(2002)"/>
      <sheetName val="УЗ-21(1кв.) (2)"/>
      <sheetName val="УЗ-21(2002)"/>
      <sheetName val="УЗ-22(3кв.) (2)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Приложение 1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обслуживание"/>
      <sheetName val="Титульный лист С-П"/>
      <sheetName val="2002(v1)"/>
      <sheetName val="ФИНПЛАН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Cover"/>
      <sheetName val="CTN"/>
      <sheetName val="TC"/>
      <sheetName val="Data"/>
      <sheetName val="расшифровка"/>
      <sheetName val="FES"/>
      <sheetName val="Лист1"/>
      <sheetName val="Тарифы _ЗН"/>
      <sheetName val="Тарифы _СК"/>
      <sheetName val="июнь9"/>
      <sheetName val="исходные данные"/>
      <sheetName val="Исходные"/>
      <sheetName val="sapactivexlhiddensheet"/>
      <sheetName val="расчет тарифов"/>
      <sheetName val="РСД ИА "/>
      <sheetName val="Номенклатура"/>
      <sheetName val="свод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Расчёт НВВ по RAB"/>
      <sheetName val="Standard"/>
      <sheetName val="Pricelist"/>
      <sheetName val="ОХЗ КТС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Согл.объем+"/>
      <sheetName val="Согл.объемов+окр 4)"/>
      <sheetName val="Согл.объемов+без округл"/>
      <sheetName val="Объёмы"/>
      <sheetName val="СВ1"/>
      <sheetName val="ИА1"/>
      <sheetName val="СВ2"/>
      <sheetName val="ИА2"/>
      <sheetName val="СВ3"/>
      <sheetName val="ИА3"/>
      <sheetName val="СВ4"/>
      <sheetName val="ИА4"/>
      <sheetName val="СВ5"/>
      <sheetName val="ИА5"/>
      <sheetName val="СВ6"/>
      <sheetName val="ИА6"/>
      <sheetName val="СВ7"/>
      <sheetName val="ИА7"/>
      <sheetName val="СВ8"/>
      <sheetName val="ИА8"/>
      <sheetName val="СВ9"/>
      <sheetName val="ИА9"/>
      <sheetName val="СВ10"/>
      <sheetName val="ИА10"/>
      <sheetName val="СВ11"/>
      <sheetName val="ИА11"/>
      <sheetName val="СВ12"/>
      <sheetName val="ИА12"/>
      <sheetName val="Пр-1 Г-ж 2018"/>
      <sheetName val="Пр-1 Г-ж 2019"/>
      <sheetName val="Согл.объемов+"/>
      <sheetName val="Согл.объемов+ (2)"/>
      <sheetName val="СВ2019"/>
      <sheetName val="ИА 2019"/>
      <sheetName val="ИА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118">
          <cell r="B118">
            <v>74110</v>
          </cell>
          <cell r="C118">
            <v>71749</v>
          </cell>
          <cell r="D118">
            <v>139896</v>
          </cell>
          <cell r="E118">
            <v>5713436.7870324962</v>
          </cell>
          <cell r="F118">
            <v>5331286.2129675047</v>
          </cell>
          <cell r="G118">
            <v>8454361.3569999989</v>
          </cell>
          <cell r="H118">
            <v>2868845.33</v>
          </cell>
        </row>
      </sheetData>
      <sheetData sheetId="33" refreshError="1">
        <row r="123">
          <cell r="B123">
            <v>10994002.959999999</v>
          </cell>
          <cell r="C123">
            <v>7745147</v>
          </cell>
          <cell r="D123">
            <v>4949627.1880000001</v>
          </cell>
        </row>
        <row r="124">
          <cell r="B124">
            <v>0</v>
          </cell>
          <cell r="C124">
            <v>2154600</v>
          </cell>
          <cell r="D124">
            <v>0</v>
          </cell>
          <cell r="H124">
            <v>2154600</v>
          </cell>
        </row>
        <row r="125">
          <cell r="B125">
            <v>0</v>
          </cell>
          <cell r="C125">
            <v>0</v>
          </cell>
          <cell r="D125">
            <v>197850</v>
          </cell>
        </row>
        <row r="126">
          <cell r="B126">
            <v>0</v>
          </cell>
          <cell r="C126">
            <v>0</v>
          </cell>
          <cell r="D126">
            <v>2830600</v>
          </cell>
        </row>
        <row r="127">
          <cell r="B127">
            <v>0</v>
          </cell>
          <cell r="C127">
            <v>0</v>
          </cell>
          <cell r="D127">
            <v>226096.38</v>
          </cell>
        </row>
        <row r="128">
          <cell r="B128">
            <v>0</v>
          </cell>
          <cell r="C128">
            <v>0</v>
          </cell>
          <cell r="D128">
            <v>30356.100000000002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indexed="35"/>
  </sheetPr>
  <dimension ref="B1:J154"/>
  <sheetViews>
    <sheetView workbookViewId="0"/>
  </sheetViews>
  <sheetFormatPr defaultRowHeight="12.75"/>
  <cols>
    <col min="2" max="2" width="17.42578125" customWidth="1"/>
    <col min="3" max="3" width="140.85546875" customWidth="1"/>
    <col min="4" max="4" width="44.85546875" customWidth="1"/>
    <col min="5" max="5" width="26.5703125" customWidth="1"/>
    <col min="6" max="6" width="17.7109375" customWidth="1"/>
    <col min="7" max="7" width="32.5703125" customWidth="1"/>
    <col min="8" max="11" width="10.7109375" customWidth="1"/>
    <col min="12" max="13" width="19.42578125" customWidth="1"/>
    <col min="14" max="14" width="21.140625" customWidth="1"/>
  </cols>
  <sheetData>
    <row r="1" spans="2:10" ht="43.5" customHeight="1">
      <c r="B1" s="227" t="s">
        <v>11</v>
      </c>
      <c r="C1" s="228"/>
      <c r="D1" s="228"/>
      <c r="E1" s="228"/>
    </row>
    <row r="2" spans="2:10" ht="18.75">
      <c r="B2" s="66"/>
      <c r="C2" s="59"/>
      <c r="D2" s="59"/>
      <c r="E2" s="59"/>
    </row>
    <row r="3" spans="2:10" ht="166.5" customHeight="1">
      <c r="B3" s="229" t="s">
        <v>230</v>
      </c>
      <c r="C3" s="230"/>
      <c r="D3" s="230"/>
      <c r="E3" s="230"/>
      <c r="F3" s="78"/>
    </row>
    <row r="4" spans="2:10" ht="18.75">
      <c r="B4" s="67"/>
    </row>
    <row r="5" spans="2:10" ht="19.5" customHeight="1">
      <c r="B5" s="231" t="s">
        <v>228</v>
      </c>
      <c r="C5" s="232"/>
      <c r="D5" s="232"/>
      <c r="E5" s="232"/>
    </row>
    <row r="6" spans="2:10" ht="19.5" customHeight="1">
      <c r="B6" s="233" t="s">
        <v>17</v>
      </c>
      <c r="C6" s="232"/>
      <c r="D6" s="232"/>
      <c r="F6" s="69"/>
      <c r="G6" s="69"/>
      <c r="H6" s="69"/>
      <c r="I6" s="69"/>
      <c r="J6" s="69"/>
    </row>
    <row r="7" spans="2:10" ht="19.5" customHeight="1">
      <c r="B7" s="231" t="s">
        <v>190</v>
      </c>
      <c r="C7" s="232"/>
    </row>
    <row r="8" spans="2:10" ht="19.5" customHeight="1">
      <c r="B8" s="231" t="s">
        <v>132</v>
      </c>
      <c r="C8" s="232"/>
      <c r="D8" s="232"/>
    </row>
    <row r="9" spans="2:10" ht="19.5" customHeight="1">
      <c r="B9" s="231" t="s">
        <v>12</v>
      </c>
      <c r="C9" s="232"/>
      <c r="D9" s="232"/>
    </row>
    <row r="10" spans="2:10" ht="19.5" customHeight="1">
      <c r="B10" s="231" t="s">
        <v>13</v>
      </c>
      <c r="C10" s="232"/>
      <c r="D10" s="232"/>
    </row>
    <row r="11" spans="2:10" ht="19.5" customHeight="1">
      <c r="B11" s="231" t="s">
        <v>14</v>
      </c>
      <c r="C11" s="232"/>
      <c r="D11" s="232"/>
    </row>
    <row r="12" spans="2:10" ht="19.5" customHeight="1">
      <c r="B12" s="241" t="s">
        <v>15</v>
      </c>
      <c r="C12" s="242"/>
      <c r="D12" s="242"/>
      <c r="E12" s="70"/>
    </row>
    <row r="13" spans="2:10" ht="102.75" customHeight="1">
      <c r="B13" s="248" t="s">
        <v>231</v>
      </c>
      <c r="C13" s="232"/>
      <c r="D13" s="232"/>
      <c r="E13" s="70"/>
    </row>
    <row r="14" spans="2:10" ht="19.5" customHeight="1">
      <c r="B14" s="241" t="s">
        <v>133</v>
      </c>
      <c r="C14" s="242"/>
      <c r="D14" s="242"/>
    </row>
    <row r="15" spans="2:10" ht="19.5" thickBot="1">
      <c r="B15" s="67"/>
    </row>
    <row r="16" spans="2:10" ht="38.25" thickBot="1">
      <c r="B16" s="71"/>
      <c r="C16" s="80" t="s">
        <v>18</v>
      </c>
      <c r="D16" s="80" t="s">
        <v>19</v>
      </c>
    </row>
    <row r="17" spans="2:4" ht="37.5">
      <c r="B17" s="237" t="s">
        <v>136</v>
      </c>
      <c r="C17" s="72" t="s">
        <v>232</v>
      </c>
      <c r="D17" s="235" t="s">
        <v>20</v>
      </c>
    </row>
    <row r="18" spans="2:4" ht="18.75">
      <c r="B18" s="238"/>
      <c r="C18" s="72" t="s">
        <v>21</v>
      </c>
      <c r="D18" s="240"/>
    </row>
    <row r="19" spans="2:4" ht="18.75">
      <c r="B19" s="238"/>
      <c r="C19" s="72" t="s">
        <v>22</v>
      </c>
      <c r="D19" s="240"/>
    </row>
    <row r="20" spans="2:4" ht="18.75">
      <c r="B20" s="238"/>
      <c r="C20" s="72" t="s">
        <v>23</v>
      </c>
      <c r="D20" s="240"/>
    </row>
    <row r="21" spans="2:4" ht="18.75">
      <c r="B21" s="238"/>
      <c r="C21" s="72" t="s">
        <v>24</v>
      </c>
      <c r="D21" s="240"/>
    </row>
    <row r="22" spans="2:4" ht="18.75">
      <c r="B22" s="238"/>
      <c r="C22" s="72" t="s">
        <v>25</v>
      </c>
      <c r="D22" s="240"/>
    </row>
    <row r="23" spans="2:4" ht="18.75">
      <c r="B23" s="238"/>
      <c r="C23" s="72" t="s">
        <v>26</v>
      </c>
      <c r="D23" s="240"/>
    </row>
    <row r="24" spans="2:4" ht="37.5">
      <c r="B24" s="238"/>
      <c r="C24" s="72" t="s">
        <v>233</v>
      </c>
      <c r="D24" s="240"/>
    </row>
    <row r="25" spans="2:4" ht="18.75">
      <c r="B25" s="238"/>
      <c r="C25" s="72" t="s">
        <v>27</v>
      </c>
      <c r="D25" s="240"/>
    </row>
    <row r="26" spans="2:4" ht="37.5">
      <c r="B26" s="238"/>
      <c r="C26" s="72" t="s">
        <v>234</v>
      </c>
      <c r="D26" s="240"/>
    </row>
    <row r="27" spans="2:4" ht="19.5" thickBot="1">
      <c r="B27" s="238"/>
      <c r="C27" s="73" t="s">
        <v>235</v>
      </c>
      <c r="D27" s="240"/>
    </row>
    <row r="28" spans="2:4" ht="38.25" thickBot="1">
      <c r="B28" s="239"/>
      <c r="C28" s="215" t="s">
        <v>236</v>
      </c>
      <c r="D28" s="236"/>
    </row>
    <row r="29" spans="2:4" ht="37.5">
      <c r="B29" s="237" t="s">
        <v>134</v>
      </c>
      <c r="C29" s="72" t="s">
        <v>28</v>
      </c>
      <c r="D29" s="235" t="s">
        <v>29</v>
      </c>
    </row>
    <row r="30" spans="2:4" ht="18.75">
      <c r="B30" s="238"/>
      <c r="C30" s="72" t="s">
        <v>30</v>
      </c>
      <c r="D30" s="240"/>
    </row>
    <row r="31" spans="2:4" ht="18.75">
      <c r="B31" s="238"/>
      <c r="C31" s="72" t="s">
        <v>31</v>
      </c>
      <c r="D31" s="240"/>
    </row>
    <row r="32" spans="2:4" ht="19.5" thickBot="1">
      <c r="B32" s="239"/>
      <c r="C32" s="73" t="s">
        <v>227</v>
      </c>
      <c r="D32" s="236"/>
    </row>
    <row r="33" spans="2:4" ht="38.25" thickBot="1">
      <c r="B33" s="79" t="s">
        <v>137</v>
      </c>
      <c r="C33" s="73" t="s">
        <v>237</v>
      </c>
      <c r="D33" s="74" t="s">
        <v>32</v>
      </c>
    </row>
    <row r="34" spans="2:4" ht="18.75">
      <c r="B34" s="237" t="s">
        <v>138</v>
      </c>
      <c r="C34" s="72" t="s">
        <v>33</v>
      </c>
      <c r="D34" s="235" t="s">
        <v>34</v>
      </c>
    </row>
    <row r="35" spans="2:4" ht="57" thickBot="1">
      <c r="B35" s="239"/>
      <c r="C35" s="73" t="s">
        <v>35</v>
      </c>
      <c r="D35" s="236"/>
    </row>
    <row r="36" spans="2:4" ht="37.5">
      <c r="B36" s="237" t="s">
        <v>139</v>
      </c>
      <c r="C36" s="72" t="s">
        <v>36</v>
      </c>
      <c r="D36" s="235" t="s">
        <v>37</v>
      </c>
    </row>
    <row r="37" spans="2:4" ht="37.5">
      <c r="B37" s="238"/>
      <c r="C37" s="72" t="s">
        <v>38</v>
      </c>
      <c r="D37" s="240"/>
    </row>
    <row r="38" spans="2:4" ht="18.75">
      <c r="B38" s="238"/>
      <c r="C38" s="72" t="s">
        <v>39</v>
      </c>
      <c r="D38" s="240"/>
    </row>
    <row r="39" spans="2:4" ht="18.75">
      <c r="B39" s="238"/>
      <c r="C39" s="72" t="s">
        <v>241</v>
      </c>
      <c r="D39" s="240"/>
    </row>
    <row r="40" spans="2:4" ht="18.75">
      <c r="B40" s="238"/>
      <c r="C40" s="72" t="s">
        <v>40</v>
      </c>
      <c r="D40" s="240"/>
    </row>
    <row r="41" spans="2:4" ht="18.75">
      <c r="B41" s="238"/>
      <c r="C41" s="72" t="s">
        <v>41</v>
      </c>
      <c r="D41" s="240"/>
    </row>
    <row r="42" spans="2:4" ht="37.5">
      <c r="B42" s="238"/>
      <c r="C42" s="72" t="s">
        <v>42</v>
      </c>
      <c r="D42" s="240"/>
    </row>
    <row r="43" spans="2:4" ht="18.75">
      <c r="B43" s="238"/>
      <c r="C43" s="72" t="s">
        <v>43</v>
      </c>
      <c r="D43" s="240"/>
    </row>
    <row r="44" spans="2:4" ht="18.75">
      <c r="B44" s="238"/>
      <c r="C44" s="72" t="s">
        <v>44</v>
      </c>
      <c r="D44" s="240"/>
    </row>
    <row r="45" spans="2:4" ht="18.75">
      <c r="B45" s="238"/>
      <c r="C45" s="72" t="s">
        <v>240</v>
      </c>
      <c r="D45" s="240"/>
    </row>
    <row r="46" spans="2:4" ht="43.5" customHeight="1">
      <c r="B46" s="238"/>
      <c r="C46" s="72" t="s">
        <v>45</v>
      </c>
      <c r="D46" s="240"/>
    </row>
    <row r="47" spans="2:4" ht="56.25">
      <c r="B47" s="238"/>
      <c r="C47" s="72" t="s">
        <v>46</v>
      </c>
      <c r="D47" s="240"/>
    </row>
    <row r="48" spans="2:4" ht="37.5">
      <c r="B48" s="238"/>
      <c r="C48" s="72" t="s">
        <v>238</v>
      </c>
      <c r="D48" s="240"/>
    </row>
    <row r="49" spans="2:4" ht="18.75">
      <c r="B49" s="238"/>
      <c r="C49" s="72" t="s">
        <v>47</v>
      </c>
      <c r="D49" s="240"/>
    </row>
    <row r="50" spans="2:4" ht="18.75">
      <c r="B50" s="238"/>
      <c r="C50" s="72" t="s">
        <v>48</v>
      </c>
      <c r="D50" s="240"/>
    </row>
    <row r="51" spans="2:4" ht="18.75">
      <c r="B51" s="238"/>
      <c r="C51" s="72" t="s">
        <v>49</v>
      </c>
      <c r="D51" s="240"/>
    </row>
    <row r="52" spans="2:4" ht="18.75">
      <c r="B52" s="238"/>
      <c r="C52" s="72" t="s">
        <v>50</v>
      </c>
      <c r="D52" s="240"/>
    </row>
    <row r="53" spans="2:4" ht="18.75">
      <c r="B53" s="238"/>
      <c r="C53" s="72" t="s">
        <v>51</v>
      </c>
      <c r="D53" s="240"/>
    </row>
    <row r="54" spans="2:4" ht="18.75">
      <c r="B54" s="238"/>
      <c r="C54" s="72" t="s">
        <v>52</v>
      </c>
      <c r="D54" s="240"/>
    </row>
    <row r="55" spans="2:4" ht="18.75">
      <c r="B55" s="238"/>
      <c r="C55" s="72" t="s">
        <v>53</v>
      </c>
      <c r="D55" s="240"/>
    </row>
    <row r="56" spans="2:4" ht="37.5">
      <c r="B56" s="238"/>
      <c r="C56" s="72" t="s">
        <v>54</v>
      </c>
      <c r="D56" s="240"/>
    </row>
    <row r="57" spans="2:4" ht="37.5">
      <c r="B57" s="238"/>
      <c r="C57" s="72" t="s">
        <v>55</v>
      </c>
      <c r="D57" s="240"/>
    </row>
    <row r="58" spans="2:4" ht="25.5" customHeight="1">
      <c r="B58" s="238"/>
      <c r="C58" s="72" t="s">
        <v>56</v>
      </c>
      <c r="D58" s="240"/>
    </row>
    <row r="59" spans="2:4" ht="18.75">
      <c r="B59" s="238"/>
      <c r="C59" s="72" t="s">
        <v>57</v>
      </c>
      <c r="D59" s="240"/>
    </row>
    <row r="60" spans="2:4" ht="18.75">
      <c r="B60" s="238"/>
      <c r="C60" s="72" t="s">
        <v>58</v>
      </c>
      <c r="D60" s="240"/>
    </row>
    <row r="61" spans="2:4" ht="18.75">
      <c r="B61" s="238"/>
      <c r="C61" s="72" t="s">
        <v>59</v>
      </c>
      <c r="D61" s="240"/>
    </row>
    <row r="62" spans="2:4" ht="18.75">
      <c r="B62" s="238"/>
      <c r="C62" s="72" t="s">
        <v>60</v>
      </c>
      <c r="D62" s="240"/>
    </row>
    <row r="63" spans="2:4" ht="37.5">
      <c r="B63" s="238"/>
      <c r="C63" s="72" t="s">
        <v>61</v>
      </c>
      <c r="D63" s="240"/>
    </row>
    <row r="64" spans="2:4" ht="37.5">
      <c r="B64" s="238"/>
      <c r="C64" s="72" t="s">
        <v>62</v>
      </c>
      <c r="D64" s="240"/>
    </row>
    <row r="65" spans="2:4" ht="37.5">
      <c r="B65" s="238"/>
      <c r="C65" s="72" t="s">
        <v>63</v>
      </c>
      <c r="D65" s="240"/>
    </row>
    <row r="66" spans="2:4" ht="18.75">
      <c r="B66" s="238"/>
      <c r="C66" s="72" t="s">
        <v>64</v>
      </c>
      <c r="D66" s="240"/>
    </row>
    <row r="67" spans="2:4" ht="37.5">
      <c r="B67" s="238"/>
      <c r="C67" s="72" t="s">
        <v>65</v>
      </c>
      <c r="D67" s="240"/>
    </row>
    <row r="68" spans="2:4" ht="37.5">
      <c r="B68" s="238"/>
      <c r="C68" s="72" t="s">
        <v>66</v>
      </c>
      <c r="D68" s="240"/>
    </row>
    <row r="69" spans="2:4" ht="18.75">
      <c r="B69" s="238"/>
      <c r="C69" s="72" t="s">
        <v>67</v>
      </c>
      <c r="D69" s="240"/>
    </row>
    <row r="70" spans="2:4" ht="37.5">
      <c r="B70" s="238"/>
      <c r="C70" s="72" t="s">
        <v>68</v>
      </c>
      <c r="D70" s="240"/>
    </row>
    <row r="71" spans="2:4" ht="37.5">
      <c r="B71" s="238"/>
      <c r="C71" s="72" t="s">
        <v>239</v>
      </c>
      <c r="D71" s="240"/>
    </row>
    <row r="72" spans="2:4" ht="37.5">
      <c r="B72" s="238"/>
      <c r="C72" s="72" t="s">
        <v>69</v>
      </c>
      <c r="D72" s="240"/>
    </row>
    <row r="73" spans="2:4" ht="18.75">
      <c r="B73" s="238"/>
      <c r="C73" s="72" t="s">
        <v>70</v>
      </c>
      <c r="D73" s="240"/>
    </row>
    <row r="74" spans="2:4" ht="18.75">
      <c r="B74" s="238"/>
      <c r="C74" s="72" t="s">
        <v>71</v>
      </c>
      <c r="D74" s="240"/>
    </row>
    <row r="75" spans="2:4" ht="18.75">
      <c r="B75" s="238"/>
      <c r="C75" s="72" t="s">
        <v>72</v>
      </c>
      <c r="D75" s="240"/>
    </row>
    <row r="76" spans="2:4" ht="18.75">
      <c r="B76" s="238"/>
      <c r="C76" s="72" t="s">
        <v>73</v>
      </c>
      <c r="D76" s="240"/>
    </row>
    <row r="77" spans="2:4" ht="37.5">
      <c r="B77" s="238"/>
      <c r="C77" s="72" t="s">
        <v>74</v>
      </c>
      <c r="D77" s="240"/>
    </row>
    <row r="78" spans="2:4" ht="18.75">
      <c r="B78" s="238"/>
      <c r="C78" s="72" t="s">
        <v>75</v>
      </c>
      <c r="D78" s="240"/>
    </row>
    <row r="79" spans="2:4" ht="18.75">
      <c r="B79" s="238"/>
      <c r="C79" s="72" t="s">
        <v>76</v>
      </c>
      <c r="D79" s="240"/>
    </row>
    <row r="80" spans="2:4" ht="18.75">
      <c r="B80" s="238"/>
      <c r="C80" s="72" t="s">
        <v>77</v>
      </c>
      <c r="D80" s="240"/>
    </row>
    <row r="81" spans="2:4" ht="18.75">
      <c r="B81" s="238"/>
      <c r="C81" s="72" t="s">
        <v>78</v>
      </c>
      <c r="D81" s="240"/>
    </row>
    <row r="82" spans="2:4" ht="18.75">
      <c r="B82" s="238"/>
      <c r="C82" s="72" t="s">
        <v>79</v>
      </c>
      <c r="D82" s="240"/>
    </row>
    <row r="83" spans="2:4" ht="18.75">
      <c r="B83" s="238"/>
      <c r="C83" s="72" t="s">
        <v>80</v>
      </c>
      <c r="D83" s="240"/>
    </row>
    <row r="84" spans="2:4" ht="56.25">
      <c r="B84" s="238"/>
      <c r="C84" s="72" t="s">
        <v>81</v>
      </c>
      <c r="D84" s="240"/>
    </row>
    <row r="85" spans="2:4" ht="37.5">
      <c r="B85" s="238"/>
      <c r="C85" s="72" t="s">
        <v>82</v>
      </c>
      <c r="D85" s="240"/>
    </row>
    <row r="86" spans="2:4" ht="37.5">
      <c r="B86" s="238"/>
      <c r="C86" s="72" t="s">
        <v>83</v>
      </c>
      <c r="D86" s="240"/>
    </row>
    <row r="87" spans="2:4" ht="37.5">
      <c r="B87" s="238"/>
      <c r="C87" s="72" t="s">
        <v>84</v>
      </c>
      <c r="D87" s="240"/>
    </row>
    <row r="88" spans="2:4" ht="37.5">
      <c r="B88" s="238"/>
      <c r="C88" s="72" t="s">
        <v>85</v>
      </c>
      <c r="D88" s="240"/>
    </row>
    <row r="89" spans="2:4" ht="18.75">
      <c r="B89" s="238"/>
      <c r="C89" s="72" t="s">
        <v>86</v>
      </c>
      <c r="D89" s="240"/>
    </row>
    <row r="90" spans="2:4" ht="18.75">
      <c r="B90" s="238"/>
      <c r="C90" s="72" t="s">
        <v>87</v>
      </c>
      <c r="D90" s="240"/>
    </row>
    <row r="91" spans="2:4" ht="18.75">
      <c r="B91" s="238"/>
      <c r="C91" s="72" t="s">
        <v>88</v>
      </c>
      <c r="D91" s="240"/>
    </row>
    <row r="92" spans="2:4" ht="18.75">
      <c r="B92" s="238"/>
      <c r="C92" s="72" t="s">
        <v>89</v>
      </c>
      <c r="D92" s="240"/>
    </row>
    <row r="93" spans="2:4" ht="18.75">
      <c r="B93" s="238"/>
      <c r="C93" s="72" t="s">
        <v>90</v>
      </c>
      <c r="D93" s="240"/>
    </row>
    <row r="94" spans="2:4" ht="18.75">
      <c r="B94" s="238"/>
      <c r="C94" s="72" t="s">
        <v>91</v>
      </c>
      <c r="D94" s="240"/>
    </row>
    <row r="95" spans="2:4" ht="18.75">
      <c r="B95" s="238"/>
      <c r="C95" s="72" t="s">
        <v>92</v>
      </c>
      <c r="D95" s="240"/>
    </row>
    <row r="96" spans="2:4" ht="18.75">
      <c r="B96" s="238"/>
      <c r="C96" s="72" t="s">
        <v>93</v>
      </c>
      <c r="D96" s="240"/>
    </row>
    <row r="97" spans="2:4" ht="18.75">
      <c r="B97" s="238"/>
      <c r="C97" s="72" t="s">
        <v>94</v>
      </c>
      <c r="D97" s="240"/>
    </row>
    <row r="98" spans="2:4" ht="18.75">
      <c r="B98" s="238"/>
      <c r="C98" s="72" t="s">
        <v>95</v>
      </c>
      <c r="D98" s="240"/>
    </row>
    <row r="99" spans="2:4" ht="75">
      <c r="B99" s="238"/>
      <c r="C99" s="72" t="s">
        <v>96</v>
      </c>
      <c r="D99" s="240"/>
    </row>
    <row r="100" spans="2:4" ht="18.75">
      <c r="B100" s="238"/>
      <c r="C100" s="72" t="s">
        <v>97</v>
      </c>
      <c r="D100" s="240"/>
    </row>
    <row r="101" spans="2:4" ht="18.75">
      <c r="B101" s="238"/>
      <c r="C101" s="72" t="s">
        <v>98</v>
      </c>
      <c r="D101" s="240"/>
    </row>
    <row r="102" spans="2:4" ht="37.5">
      <c r="B102" s="238"/>
      <c r="C102" s="72" t="s">
        <v>99</v>
      </c>
      <c r="D102" s="240"/>
    </row>
    <row r="103" spans="2:4" ht="37.5">
      <c r="B103" s="238"/>
      <c r="C103" s="75" t="s">
        <v>100</v>
      </c>
      <c r="D103" s="240"/>
    </row>
    <row r="104" spans="2:4" ht="19.5" thickBot="1">
      <c r="B104" s="239"/>
      <c r="C104" s="73"/>
      <c r="D104" s="236"/>
    </row>
    <row r="105" spans="2:4" ht="37.5">
      <c r="B105" s="237" t="s">
        <v>140</v>
      </c>
      <c r="C105" s="72" t="s">
        <v>101</v>
      </c>
      <c r="D105" s="235" t="s">
        <v>102</v>
      </c>
    </row>
    <row r="106" spans="2:4" ht="18.75">
      <c r="B106" s="238"/>
      <c r="C106" s="72" t="s">
        <v>103</v>
      </c>
      <c r="D106" s="240"/>
    </row>
    <row r="107" spans="2:4" ht="37.5">
      <c r="B107" s="238"/>
      <c r="C107" s="72" t="s">
        <v>104</v>
      </c>
      <c r="D107" s="240"/>
    </row>
    <row r="108" spans="2:4" ht="18.75">
      <c r="B108" s="238"/>
      <c r="C108" s="72" t="s">
        <v>105</v>
      </c>
      <c r="D108" s="240"/>
    </row>
    <row r="109" spans="2:4" ht="18.75">
      <c r="B109" s="238"/>
      <c r="C109" s="72" t="s">
        <v>106</v>
      </c>
      <c r="D109" s="240"/>
    </row>
    <row r="110" spans="2:4" ht="18.75">
      <c r="B110" s="238"/>
      <c r="C110" s="72" t="s">
        <v>107</v>
      </c>
      <c r="D110" s="240"/>
    </row>
    <row r="111" spans="2:4" ht="18.75">
      <c r="B111" s="238"/>
      <c r="C111" s="72" t="s">
        <v>108</v>
      </c>
      <c r="D111" s="240"/>
    </row>
    <row r="112" spans="2:4" ht="18.75">
      <c r="B112" s="238"/>
      <c r="C112" s="72" t="s">
        <v>109</v>
      </c>
      <c r="D112" s="240"/>
    </row>
    <row r="113" spans="2:4" ht="56.25">
      <c r="B113" s="238"/>
      <c r="C113" s="72" t="s">
        <v>110</v>
      </c>
      <c r="D113" s="240"/>
    </row>
    <row r="114" spans="2:4" ht="37.5">
      <c r="B114" s="238"/>
      <c r="C114" s="72" t="s">
        <v>111</v>
      </c>
      <c r="D114" s="240"/>
    </row>
    <row r="115" spans="2:4" ht="37.5">
      <c r="B115" s="238"/>
      <c r="C115" s="72" t="s">
        <v>112</v>
      </c>
      <c r="D115" s="240"/>
    </row>
    <row r="116" spans="2:4" ht="37.5">
      <c r="B116" s="238"/>
      <c r="C116" s="72" t="s">
        <v>113</v>
      </c>
      <c r="D116" s="240"/>
    </row>
    <row r="117" spans="2:4" ht="37.5">
      <c r="B117" s="238"/>
      <c r="C117" s="72" t="s">
        <v>114</v>
      </c>
      <c r="D117" s="240"/>
    </row>
    <row r="118" spans="2:4" ht="18.75">
      <c r="B118" s="238"/>
      <c r="C118" s="72" t="s">
        <v>115</v>
      </c>
      <c r="D118" s="240"/>
    </row>
    <row r="119" spans="2:4" ht="18.75">
      <c r="B119" s="238"/>
      <c r="C119" s="72" t="s">
        <v>116</v>
      </c>
      <c r="D119" s="240"/>
    </row>
    <row r="120" spans="2:4" ht="37.5">
      <c r="B120" s="238"/>
      <c r="C120" s="72" t="s">
        <v>117</v>
      </c>
      <c r="D120" s="240"/>
    </row>
    <row r="121" spans="2:4" ht="37.5">
      <c r="B121" s="238"/>
      <c r="C121" s="72" t="s">
        <v>118</v>
      </c>
      <c r="D121" s="240"/>
    </row>
    <row r="122" spans="2:4" ht="37.5">
      <c r="B122" s="238"/>
      <c r="C122" s="72" t="s">
        <v>119</v>
      </c>
      <c r="D122" s="240"/>
    </row>
    <row r="123" spans="2:4" ht="37.5">
      <c r="B123" s="238"/>
      <c r="C123" s="72" t="s">
        <v>120</v>
      </c>
      <c r="D123" s="240"/>
    </row>
    <row r="124" spans="2:4" ht="37.5">
      <c r="B124" s="238"/>
      <c r="C124" s="76" t="s">
        <v>121</v>
      </c>
      <c r="D124" s="240"/>
    </row>
    <row r="125" spans="2:4" ht="37.5">
      <c r="B125" s="238"/>
      <c r="C125" s="72" t="s">
        <v>122</v>
      </c>
      <c r="D125" s="240"/>
    </row>
    <row r="126" spans="2:4" ht="19.5" thickBot="1">
      <c r="B126" s="239"/>
      <c r="C126" s="73" t="s">
        <v>123</v>
      </c>
      <c r="D126" s="236"/>
    </row>
    <row r="127" spans="2:4" ht="18.75">
      <c r="B127" s="237" t="s">
        <v>141</v>
      </c>
      <c r="C127" s="72" t="s">
        <v>124</v>
      </c>
      <c r="D127" s="235" t="s">
        <v>125</v>
      </c>
    </row>
    <row r="128" spans="2:4" ht="18.75">
      <c r="B128" s="238"/>
      <c r="C128" s="72" t="s">
        <v>126</v>
      </c>
      <c r="D128" s="240"/>
    </row>
    <row r="129" spans="2:5" ht="29.25" customHeight="1" thickBot="1">
      <c r="B129" s="239"/>
      <c r="C129" s="73" t="s">
        <v>127</v>
      </c>
      <c r="D129" s="236"/>
    </row>
    <row r="130" spans="2:5" ht="18.75">
      <c r="B130" s="237" t="s">
        <v>142</v>
      </c>
      <c r="C130" s="85"/>
      <c r="D130" s="235" t="s">
        <v>125</v>
      </c>
      <c r="E130" s="81"/>
    </row>
    <row r="131" spans="2:5" ht="18.75">
      <c r="B131" s="238"/>
      <c r="C131" s="72" t="s">
        <v>128</v>
      </c>
      <c r="D131" s="240"/>
    </row>
    <row r="132" spans="2:5" ht="19.5" thickBot="1">
      <c r="B132" s="239"/>
      <c r="C132" s="73"/>
      <c r="D132" s="236"/>
    </row>
    <row r="133" spans="2:5" ht="18.75">
      <c r="B133" s="82"/>
      <c r="C133" s="84"/>
      <c r="D133" s="83"/>
    </row>
    <row r="134" spans="2:5" ht="23.25" customHeight="1">
      <c r="B134" s="231" t="s">
        <v>246</v>
      </c>
      <c r="C134" s="232"/>
      <c r="D134" s="232"/>
    </row>
    <row r="135" spans="2:5" ht="23.25" customHeight="1">
      <c r="B135" s="231" t="s">
        <v>242</v>
      </c>
      <c r="C135" s="232"/>
      <c r="D135" s="232"/>
    </row>
    <row r="136" spans="2:5" ht="23.25" customHeight="1">
      <c r="B136" s="231" t="s">
        <v>243</v>
      </c>
      <c r="C136" s="232"/>
      <c r="D136" s="232"/>
    </row>
    <row r="137" spans="2:5" ht="23.25" customHeight="1">
      <c r="B137" s="231" t="s">
        <v>244</v>
      </c>
      <c r="C137" s="232"/>
      <c r="D137" s="232"/>
    </row>
    <row r="138" spans="2:5" ht="18.75">
      <c r="B138" s="68"/>
      <c r="C138" s="78"/>
      <c r="D138" s="78"/>
    </row>
    <row r="139" spans="2:5" ht="20.25" customHeight="1">
      <c r="B139" s="246" t="s">
        <v>129</v>
      </c>
      <c r="C139" s="247"/>
      <c r="D139" s="247"/>
    </row>
    <row r="140" spans="2:5" ht="20.25" customHeight="1">
      <c r="B140" s="244" t="s">
        <v>245</v>
      </c>
      <c r="C140" s="245"/>
      <c r="D140" s="245"/>
    </row>
    <row r="141" spans="2:5" ht="20.25" customHeight="1">
      <c r="B141" s="244" t="s">
        <v>130</v>
      </c>
      <c r="C141" s="245"/>
      <c r="D141" s="245"/>
    </row>
    <row r="142" spans="2:5" ht="20.25" customHeight="1">
      <c r="B142" s="243" t="s">
        <v>16</v>
      </c>
      <c r="C142" s="242"/>
      <c r="D142" s="242"/>
    </row>
    <row r="143" spans="2:5" ht="24" customHeight="1">
      <c r="B143" s="231" t="s">
        <v>131</v>
      </c>
      <c r="C143" s="234"/>
      <c r="D143" s="234"/>
    </row>
    <row r="144" spans="2:5" ht="57" customHeight="1">
      <c r="B144" s="67"/>
    </row>
    <row r="145" spans="2:5" ht="57" customHeight="1">
      <c r="B145" s="67"/>
    </row>
    <row r="146" spans="2:5" ht="57" customHeight="1">
      <c r="B146" s="67"/>
      <c r="E146" s="81"/>
    </row>
    <row r="147" spans="2:5" ht="57" customHeight="1">
      <c r="B147" s="68"/>
    </row>
    <row r="148" spans="2:5" ht="57" customHeight="1">
      <c r="B148" s="77"/>
    </row>
    <row r="149" spans="2:5" ht="57" customHeight="1">
      <c r="B149" s="68"/>
      <c r="E149" s="81"/>
    </row>
    <row r="150" spans="2:5" ht="57" customHeight="1">
      <c r="B150" s="68"/>
    </row>
    <row r="151" spans="2:5" ht="57" customHeight="1">
      <c r="B151" s="68"/>
    </row>
    <row r="152" spans="2:5" ht="57" customHeight="1">
      <c r="B152" s="68"/>
    </row>
    <row r="153" spans="2:5" ht="57" customHeight="1">
      <c r="B153" s="68"/>
    </row>
    <row r="154" spans="2:5" ht="18.75">
      <c r="B154" s="68"/>
    </row>
  </sheetData>
  <mergeCells count="35">
    <mergeCell ref="B141:D141"/>
    <mergeCell ref="B136:D136"/>
    <mergeCell ref="B14:D14"/>
    <mergeCell ref="B139:D139"/>
    <mergeCell ref="B13:D13"/>
    <mergeCell ref="B130:B132"/>
    <mergeCell ref="D130:D132"/>
    <mergeCell ref="D105:D126"/>
    <mergeCell ref="D36:D104"/>
    <mergeCell ref="D17:D28"/>
    <mergeCell ref="D29:D32"/>
    <mergeCell ref="B105:B126"/>
    <mergeCell ref="B143:D143"/>
    <mergeCell ref="B9:D9"/>
    <mergeCell ref="B10:D10"/>
    <mergeCell ref="D34:D35"/>
    <mergeCell ref="B36:B104"/>
    <mergeCell ref="B17:B28"/>
    <mergeCell ref="B127:B129"/>
    <mergeCell ref="D127:D129"/>
    <mergeCell ref="B29:B32"/>
    <mergeCell ref="B34:B35"/>
    <mergeCell ref="B12:D12"/>
    <mergeCell ref="B142:D142"/>
    <mergeCell ref="B134:D134"/>
    <mergeCell ref="B135:D135"/>
    <mergeCell ref="B137:D137"/>
    <mergeCell ref="B140:D140"/>
    <mergeCell ref="B1:E1"/>
    <mergeCell ref="B3:E3"/>
    <mergeCell ref="B5:E5"/>
    <mergeCell ref="B11:D11"/>
    <mergeCell ref="B8:D8"/>
    <mergeCell ref="B6:D6"/>
    <mergeCell ref="B7:C7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>
    <tabColor indexed="26"/>
    <pageSetUpPr fitToPage="1"/>
  </sheetPr>
  <dimension ref="A1:BC75"/>
  <sheetViews>
    <sheetView tabSelected="1" view="pageBreakPreview" zoomScaleSheetLayoutView="100" workbookViewId="0">
      <selection activeCell="G21" sqref="G21"/>
    </sheetView>
  </sheetViews>
  <sheetFormatPr defaultColWidth="8" defaultRowHeight="12.75"/>
  <cols>
    <col min="1" max="1" width="5.5703125" style="3" customWidth="1"/>
    <col min="2" max="2" width="41.5703125" style="9" customWidth="1"/>
    <col min="3" max="3" width="9.42578125" style="3" customWidth="1"/>
    <col min="4" max="4" width="8.28515625" style="3" customWidth="1"/>
    <col min="5" max="5" width="8.7109375" style="3" customWidth="1"/>
    <col min="6" max="6" width="11.28515625" style="3" customWidth="1"/>
    <col min="7" max="7" width="9.42578125" style="3" customWidth="1"/>
    <col min="8" max="16384" width="8" style="3"/>
  </cols>
  <sheetData>
    <row r="1" spans="1:10">
      <c r="A1" s="1"/>
      <c r="B1" s="2"/>
      <c r="C1" s="1"/>
      <c r="D1" s="1"/>
      <c r="E1" s="1"/>
      <c r="F1" s="1"/>
      <c r="G1" s="1"/>
    </row>
    <row r="2" spans="1:10">
      <c r="A2" s="1"/>
      <c r="B2" s="2"/>
      <c r="C2" s="222"/>
      <c r="D2" s="221"/>
      <c r="E2" s="1"/>
      <c r="F2" s="1"/>
      <c r="G2" s="1"/>
    </row>
    <row r="3" spans="1:10" ht="16.5" customHeight="1">
      <c r="A3" s="56"/>
      <c r="B3" s="57" t="s">
        <v>211</v>
      </c>
      <c r="C3" s="58"/>
      <c r="D3" s="58"/>
      <c r="E3" s="58"/>
      <c r="F3" s="58"/>
      <c r="G3" s="57"/>
    </row>
    <row r="4" spans="1:10" ht="13.5" thickBot="1">
      <c r="A4" s="5" t="s">
        <v>147</v>
      </c>
      <c r="B4" s="6"/>
      <c r="C4" s="42" t="str">
        <f>IF(ROUND(C12+C13-C17-C19,2)=0,"","Не сходится поступление и отпуск")</f>
        <v/>
      </c>
      <c r="D4" s="5"/>
      <c r="E4" s="5"/>
      <c r="F4" s="5"/>
      <c r="G4" s="5"/>
    </row>
    <row r="5" spans="1:10" ht="12.75" customHeight="1">
      <c r="A5" s="251" t="s">
        <v>148</v>
      </c>
      <c r="B5" s="256" t="s">
        <v>144</v>
      </c>
      <c r="C5" s="253" t="s">
        <v>229</v>
      </c>
      <c r="D5" s="254"/>
      <c r="E5" s="254"/>
      <c r="F5" s="254"/>
      <c r="G5" s="255"/>
    </row>
    <row r="6" spans="1:10" ht="13.5" thickBot="1">
      <c r="A6" s="252"/>
      <c r="B6" s="257"/>
      <c r="C6" s="20" t="s">
        <v>153</v>
      </c>
      <c r="D6" s="21" t="s">
        <v>150</v>
      </c>
      <c r="E6" s="21" t="s">
        <v>151</v>
      </c>
      <c r="F6" s="21" t="s">
        <v>152</v>
      </c>
      <c r="G6" s="22" t="s">
        <v>154</v>
      </c>
    </row>
    <row r="7" spans="1:10" ht="15.75" thickBot="1">
      <c r="A7" s="27" t="s">
        <v>136</v>
      </c>
      <c r="B7" s="28" t="s">
        <v>155</v>
      </c>
      <c r="C7" s="29">
        <f>C13</f>
        <v>29128.279628</v>
      </c>
      <c r="D7" s="36">
        <f>D1+D17+E9+F9+G9</f>
        <v>2.0589999985531904E-3</v>
      </c>
      <c r="E7" s="36">
        <f>E19+E17+F10+G10</f>
        <v>2.0589999985531904E-3</v>
      </c>
      <c r="F7" s="36">
        <f>F19+F17+G11</f>
        <v>29128.281686999999</v>
      </c>
      <c r="G7" s="201">
        <f>G19+G17</f>
        <v>18195.603170897335</v>
      </c>
    </row>
    <row r="8" spans="1:10" ht="26.25">
      <c r="A8" s="23" t="s">
        <v>156</v>
      </c>
      <c r="B8" s="24" t="s">
        <v>163</v>
      </c>
      <c r="C8" s="25"/>
      <c r="D8" s="37" t="s">
        <v>135</v>
      </c>
      <c r="E8" s="38">
        <f>E7-E12-E13</f>
        <v>2.0589999985531904E-3</v>
      </c>
      <c r="F8" s="38">
        <f>F7-F12-F13</f>
        <v>2.0589999985531904E-3</v>
      </c>
      <c r="G8" s="195">
        <f>G7-G12-G13</f>
        <v>18195.603170897335</v>
      </c>
    </row>
    <row r="9" spans="1:10" ht="15">
      <c r="A9" s="10"/>
      <c r="B9" s="15" t="s">
        <v>150</v>
      </c>
      <c r="C9" s="13"/>
      <c r="D9" s="39" t="s">
        <v>135</v>
      </c>
      <c r="E9" s="40">
        <f>E8</f>
        <v>2.0589999985531904E-3</v>
      </c>
      <c r="F9" s="43"/>
      <c r="G9" s="44"/>
    </row>
    <row r="10" spans="1:10" ht="15">
      <c r="A10" s="10"/>
      <c r="B10" s="15" t="s">
        <v>151</v>
      </c>
      <c r="C10" s="13"/>
      <c r="D10" s="39" t="s">
        <v>135</v>
      </c>
      <c r="E10" s="39" t="s">
        <v>135</v>
      </c>
      <c r="F10" s="40">
        <f>F8-F9</f>
        <v>2.0589999985531904E-3</v>
      </c>
      <c r="G10" s="44"/>
    </row>
    <row r="11" spans="1:10" ht="15.75" thickBot="1">
      <c r="A11" s="26"/>
      <c r="B11" s="17" t="s">
        <v>152</v>
      </c>
      <c r="C11" s="14"/>
      <c r="D11" s="41" t="s">
        <v>135</v>
      </c>
      <c r="E11" s="41" t="s">
        <v>135</v>
      </c>
      <c r="F11" s="41" t="s">
        <v>135</v>
      </c>
      <c r="G11" s="12">
        <f>G8-G9-G10</f>
        <v>18195.603170897335</v>
      </c>
    </row>
    <row r="12" spans="1:10" ht="15">
      <c r="A12" s="23" t="s">
        <v>157</v>
      </c>
      <c r="B12" s="24" t="s">
        <v>164</v>
      </c>
      <c r="C12" s="30">
        <f t="shared" ref="C12:C17" si="0">D12+E12+F12+G12</f>
        <v>0</v>
      </c>
      <c r="D12" s="47"/>
      <c r="E12" s="47"/>
      <c r="F12" s="47"/>
      <c r="G12" s="48"/>
    </row>
    <row r="13" spans="1:10" ht="15">
      <c r="A13" s="10" t="s">
        <v>158</v>
      </c>
      <c r="B13" s="15" t="s">
        <v>191</v>
      </c>
      <c r="C13" s="31">
        <f t="shared" si="0"/>
        <v>29128.279628</v>
      </c>
      <c r="D13" s="152">
        <f>D14+D15+D16</f>
        <v>0</v>
      </c>
      <c r="E13" s="152">
        <f>E14+E15+E16</f>
        <v>0</v>
      </c>
      <c r="F13" s="152">
        <f>F14+F15+F16</f>
        <v>29128.279628</v>
      </c>
      <c r="G13" s="153">
        <f>G14+G15+G16</f>
        <v>0</v>
      </c>
    </row>
    <row r="14" spans="1:10" ht="19.5" customHeight="1">
      <c r="A14" s="10" t="s">
        <v>180</v>
      </c>
      <c r="B14" s="45" t="s">
        <v>193</v>
      </c>
      <c r="C14" s="31">
        <f t="shared" si="0"/>
        <v>0</v>
      </c>
      <c r="D14" s="146"/>
      <c r="E14" s="146"/>
      <c r="F14" s="146"/>
      <c r="G14" s="147"/>
    </row>
    <row r="15" spans="1:10" ht="24.75" customHeight="1">
      <c r="A15" s="10" t="s">
        <v>181</v>
      </c>
      <c r="B15" s="45" t="s">
        <v>192</v>
      </c>
      <c r="C15" s="31">
        <f t="shared" si="0"/>
        <v>23688.777148000001</v>
      </c>
      <c r="D15" s="146"/>
      <c r="E15" s="146"/>
      <c r="F15" s="198">
        <f>SUM('[6]ИА 2019'!$B$123:$D$123)/1000</f>
        <v>23688.777148000001</v>
      </c>
      <c r="G15" s="189"/>
    </row>
    <row r="16" spans="1:10" ht="15.75" thickBot="1">
      <c r="A16" s="26" t="s">
        <v>182</v>
      </c>
      <c r="B16" s="46" t="s">
        <v>194</v>
      </c>
      <c r="C16" s="32">
        <f t="shared" si="0"/>
        <v>5439.5024799999992</v>
      </c>
      <c r="D16" s="148"/>
      <c r="E16" s="148"/>
      <c r="F16" s="190">
        <f>SUM('[6]ИА 2019'!$B$124:$D$128)/1000</f>
        <v>5439.5024799999992</v>
      </c>
      <c r="G16" s="191"/>
      <c r="I16" s="219"/>
      <c r="J16" s="219"/>
    </row>
    <row r="17" spans="1:10" ht="15">
      <c r="A17" s="23" t="s">
        <v>134</v>
      </c>
      <c r="B17" s="24" t="s">
        <v>159</v>
      </c>
      <c r="C17" s="30">
        <f t="shared" si="0"/>
        <v>6474.5969999999998</v>
      </c>
      <c r="D17" s="149"/>
      <c r="E17" s="149"/>
      <c r="F17" s="192">
        <v>2478.3171591026639</v>
      </c>
      <c r="G17" s="193">
        <v>3996.2798408973363</v>
      </c>
      <c r="I17" s="220"/>
      <c r="J17" s="220"/>
    </row>
    <row r="18" spans="1:10" ht="15.75" thickBot="1">
      <c r="A18" s="26"/>
      <c r="B18" s="17" t="s">
        <v>165</v>
      </c>
      <c r="C18" s="34">
        <f>IF(C7=0,"",C17/C7)</f>
        <v>0.22227872990398634</v>
      </c>
      <c r="D18" s="33"/>
      <c r="E18" s="33"/>
      <c r="F18" s="33">
        <f>IF(F7=0,0,F17/F7)</f>
        <v>8.5082847856718616E-2</v>
      </c>
      <c r="G18" s="35">
        <f>IF(G7=0,0,G17/G7)</f>
        <v>0.21962887425953109</v>
      </c>
    </row>
    <row r="19" spans="1:10" ht="15">
      <c r="A19" s="23" t="s">
        <v>137</v>
      </c>
      <c r="B19" s="24" t="s">
        <v>160</v>
      </c>
      <c r="C19" s="30">
        <f t="shared" ref="C19:C32" si="1">D19+E19+F19+G19</f>
        <v>22653.684687000001</v>
      </c>
      <c r="D19" s="150">
        <f>D20+D24+D28+D29</f>
        <v>0</v>
      </c>
      <c r="E19" s="150">
        <f>E20+E24+E28+E29</f>
        <v>0</v>
      </c>
      <c r="F19" s="150">
        <f>F20+F24+F28+F29</f>
        <v>8454.3613569999998</v>
      </c>
      <c r="G19" s="151">
        <f>G20+G24+G28+G29</f>
        <v>14199.323329999999</v>
      </c>
    </row>
    <row r="20" spans="1:10" ht="39">
      <c r="A20" s="10" t="s">
        <v>166</v>
      </c>
      <c r="B20" s="15" t="s">
        <v>183</v>
      </c>
      <c r="C20" s="31">
        <f t="shared" si="1"/>
        <v>22653.684687000001</v>
      </c>
      <c r="D20" s="152">
        <f>D21+D22+D23</f>
        <v>0</v>
      </c>
      <c r="E20" s="152">
        <f>E21+E22+E23</f>
        <v>0</v>
      </c>
      <c r="F20" s="152">
        <f>F21+F22+F23</f>
        <v>8454.3613569999998</v>
      </c>
      <c r="G20" s="153">
        <f>G21+G22+G23</f>
        <v>14199.323329999999</v>
      </c>
    </row>
    <row r="21" spans="1:10" ht="15">
      <c r="A21" s="18" t="s">
        <v>171</v>
      </c>
      <c r="B21" s="45" t="s">
        <v>3</v>
      </c>
      <c r="C21" s="31">
        <f t="shared" si="1"/>
        <v>22653.684687000001</v>
      </c>
      <c r="D21" s="146"/>
      <c r="E21" s="146"/>
      <c r="F21" s="198">
        <f>[6]СВ2019!$G$118/1000</f>
        <v>8454.3613569999998</v>
      </c>
      <c r="G21" s="189">
        <f>SUM([6]СВ2019!$B$118:$F$118,[6]СВ2019!$H$118)/1000</f>
        <v>14199.323329999999</v>
      </c>
    </row>
    <row r="22" spans="1:10" ht="15">
      <c r="A22" s="18" t="s">
        <v>172</v>
      </c>
      <c r="B22" s="45" t="s">
        <v>195</v>
      </c>
      <c r="C22" s="31">
        <f t="shared" si="1"/>
        <v>0</v>
      </c>
      <c r="D22" s="146"/>
      <c r="E22" s="146"/>
      <c r="F22" s="146"/>
      <c r="G22" s="147"/>
    </row>
    <row r="23" spans="1:10" ht="15">
      <c r="A23" s="18" t="s">
        <v>173</v>
      </c>
      <c r="B23" s="45" t="s">
        <v>202</v>
      </c>
      <c r="C23" s="31">
        <f t="shared" si="1"/>
        <v>0</v>
      </c>
      <c r="D23" s="146"/>
      <c r="E23" s="146"/>
      <c r="F23" s="146"/>
      <c r="G23" s="147"/>
    </row>
    <row r="24" spans="1:10" ht="15">
      <c r="A24" s="10" t="s">
        <v>167</v>
      </c>
      <c r="B24" s="15" t="s">
        <v>184</v>
      </c>
      <c r="C24" s="31">
        <f t="shared" si="1"/>
        <v>0</v>
      </c>
      <c r="D24" s="7">
        <f>D25+D26+D27</f>
        <v>0</v>
      </c>
      <c r="E24" s="7">
        <f>E25+E26+E27</f>
        <v>0</v>
      </c>
      <c r="F24" s="7">
        <f>F25+F26+F27</f>
        <v>0</v>
      </c>
      <c r="G24" s="11">
        <f>G25+G26+G27</f>
        <v>0</v>
      </c>
    </row>
    <row r="25" spans="1:10" ht="15">
      <c r="A25" s="18" t="s">
        <v>174</v>
      </c>
      <c r="B25" s="52"/>
      <c r="C25" s="31">
        <f t="shared" si="1"/>
        <v>0</v>
      </c>
      <c r="D25" s="54"/>
      <c r="E25" s="54"/>
      <c r="F25" s="54"/>
      <c r="G25" s="55"/>
    </row>
    <row r="26" spans="1:10" ht="15">
      <c r="A26" s="18" t="s">
        <v>175</v>
      </c>
      <c r="B26" s="52"/>
      <c r="C26" s="31">
        <f t="shared" si="1"/>
        <v>0</v>
      </c>
      <c r="D26" s="54"/>
      <c r="E26" s="54"/>
      <c r="F26" s="54"/>
      <c r="G26" s="55"/>
    </row>
    <row r="27" spans="1:10" ht="15">
      <c r="A27" s="18" t="s">
        <v>176</v>
      </c>
      <c r="B27" s="52"/>
      <c r="C27" s="31">
        <f t="shared" si="1"/>
        <v>0</v>
      </c>
      <c r="D27" s="54"/>
      <c r="E27" s="54"/>
      <c r="F27" s="54"/>
      <c r="G27" s="55"/>
    </row>
    <row r="28" spans="1:10" ht="26.25">
      <c r="A28" s="10" t="s">
        <v>168</v>
      </c>
      <c r="B28" s="16" t="s">
        <v>170</v>
      </c>
      <c r="C28" s="31">
        <f t="shared" si="1"/>
        <v>0</v>
      </c>
      <c r="D28" s="49"/>
      <c r="E28" s="49"/>
      <c r="F28" s="49"/>
      <c r="G28" s="44"/>
    </row>
    <row r="29" spans="1:10" ht="26.25">
      <c r="A29" s="10" t="s">
        <v>169</v>
      </c>
      <c r="B29" s="15" t="s">
        <v>185</v>
      </c>
      <c r="C29" s="31">
        <f t="shared" si="1"/>
        <v>0</v>
      </c>
      <c r="D29" s="7">
        <f>D30+D31+D32</f>
        <v>0</v>
      </c>
      <c r="E29" s="7">
        <f>E30+E31+E32</f>
        <v>0</v>
      </c>
      <c r="F29" s="7">
        <f>F30+F31+F32</f>
        <v>0</v>
      </c>
      <c r="G29" s="11">
        <f>G30+G31+G32</f>
        <v>0</v>
      </c>
    </row>
    <row r="30" spans="1:10" ht="15">
      <c r="A30" s="18" t="s">
        <v>177</v>
      </c>
      <c r="B30" s="53"/>
      <c r="C30" s="31">
        <f t="shared" si="1"/>
        <v>0</v>
      </c>
      <c r="D30" s="54"/>
      <c r="E30" s="54"/>
      <c r="F30" s="54"/>
      <c r="G30" s="55"/>
    </row>
    <row r="31" spans="1:10" ht="15">
      <c r="A31" s="18" t="s">
        <v>178</v>
      </c>
      <c r="B31" s="52"/>
      <c r="C31" s="31">
        <f t="shared" si="1"/>
        <v>0</v>
      </c>
      <c r="D31" s="54"/>
      <c r="E31" s="54"/>
      <c r="F31" s="54"/>
      <c r="G31" s="55"/>
    </row>
    <row r="32" spans="1:10" ht="15.75" thickBot="1">
      <c r="A32" s="19" t="s">
        <v>179</v>
      </c>
      <c r="B32" s="46"/>
      <c r="C32" s="32">
        <f t="shared" si="1"/>
        <v>0</v>
      </c>
      <c r="D32" s="50"/>
      <c r="E32" s="50"/>
      <c r="F32" s="50"/>
      <c r="G32" s="51"/>
    </row>
    <row r="33" spans="1:55" ht="13.5" hidden="1" thickBot="1">
      <c r="A33" s="1"/>
      <c r="B33" s="2"/>
      <c r="C33" s="1"/>
      <c r="D33" s="1"/>
      <c r="E33" s="1"/>
      <c r="F33" s="1"/>
      <c r="G33" s="1"/>
    </row>
    <row r="34" spans="1:55" ht="25.5">
      <c r="A34" s="60" t="s">
        <v>161</v>
      </c>
      <c r="B34" s="63" t="s">
        <v>7</v>
      </c>
      <c r="C34" s="205">
        <f>SUM(D34:G34)</f>
        <v>29128.281686999999</v>
      </c>
      <c r="D34" s="208">
        <f>D35+D36</f>
        <v>0</v>
      </c>
      <c r="E34" s="208">
        <f>E35+E36</f>
        <v>0</v>
      </c>
      <c r="F34" s="208">
        <f>F35+F36</f>
        <v>10932.678516102664</v>
      </c>
      <c r="G34" s="209">
        <f>G35+G36</f>
        <v>18195.603170897335</v>
      </c>
      <c r="H34" s="116"/>
    </row>
    <row r="35" spans="1:55">
      <c r="A35" s="61" t="s">
        <v>162</v>
      </c>
      <c r="B35" s="64" t="s">
        <v>6</v>
      </c>
      <c r="C35" s="206">
        <f>SUM(D35:G35)</f>
        <v>6474.5969999999998</v>
      </c>
      <c r="D35" s="210">
        <f>IF((D7-D17)=0,0,D17/(D7-D17)*D36)</f>
        <v>0</v>
      </c>
      <c r="E35" s="210">
        <f>IF((E7-E17)=0,0,E17/(E7-E17)*E36)</f>
        <v>0</v>
      </c>
      <c r="F35" s="211">
        <f>F17</f>
        <v>2478.3171591026639</v>
      </c>
      <c r="G35" s="211">
        <f>IF((G7-G17)=0,0,G17/(G7-G17)*G36)</f>
        <v>3996.2798408973363</v>
      </c>
    </row>
    <row r="36" spans="1:55" ht="13.5" thickBot="1">
      <c r="A36" s="62" t="s">
        <v>4</v>
      </c>
      <c r="B36" s="65" t="s">
        <v>5</v>
      </c>
      <c r="C36" s="207">
        <f>SUM(D36:G36)</f>
        <v>22653.684687000001</v>
      </c>
      <c r="D36" s="212">
        <f>D29+D24+D20</f>
        <v>0</v>
      </c>
      <c r="E36" s="212">
        <f>E29+E24+E20</f>
        <v>0</v>
      </c>
      <c r="F36" s="212">
        <f>F29+F24+F20</f>
        <v>8454.3613569999998</v>
      </c>
      <c r="G36" s="213">
        <f>G29+G24+G20</f>
        <v>14199.323329999999</v>
      </c>
    </row>
    <row r="37" spans="1:55" hidden="1">
      <c r="A37" s="4"/>
      <c r="B37" s="8"/>
      <c r="C37" s="4"/>
      <c r="D37" s="4"/>
      <c r="E37" s="4"/>
      <c r="F37" s="4"/>
      <c r="G37" s="4"/>
    </row>
    <row r="38" spans="1:55" hidden="1">
      <c r="A38" s="4"/>
      <c r="B38" s="8"/>
      <c r="C38" s="4"/>
      <c r="D38" s="4"/>
      <c r="E38" s="4"/>
      <c r="F38" s="4"/>
      <c r="G38" s="4"/>
    </row>
    <row r="39" spans="1:55" s="92" customFormat="1">
      <c r="A39" s="88"/>
      <c r="B39" s="91" t="s">
        <v>197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</row>
    <row r="40" spans="1:55" s="92" customFormat="1">
      <c r="A40" s="117" t="s">
        <v>143</v>
      </c>
      <c r="B40" s="118" t="s">
        <v>196</v>
      </c>
      <c r="C40" s="99" t="s">
        <v>153</v>
      </c>
      <c r="D40" s="99" t="s">
        <v>150</v>
      </c>
      <c r="E40" s="99" t="s">
        <v>151</v>
      </c>
      <c r="F40" s="99" t="s">
        <v>152</v>
      </c>
      <c r="G40" s="99" t="s">
        <v>154</v>
      </c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</row>
    <row r="41" spans="1:55" s="92" customFormat="1">
      <c r="A41" s="89"/>
      <c r="B41" s="89" t="s">
        <v>250</v>
      </c>
      <c r="C41" s="216">
        <f>SUM(D41:G41)</f>
        <v>2122</v>
      </c>
      <c r="D41" s="217"/>
      <c r="E41" s="217">
        <v>2122</v>
      </c>
      <c r="F41" s="217"/>
      <c r="G41" s="217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</row>
    <row r="42" spans="1:55" s="92" customFormat="1">
      <c r="A42" s="89"/>
      <c r="B42" s="89" t="s">
        <v>251</v>
      </c>
      <c r="C42" s="216">
        <f>SUM(D42:G42)</f>
        <v>2637</v>
      </c>
      <c r="D42" s="217"/>
      <c r="E42" s="217"/>
      <c r="F42" s="217">
        <v>2637</v>
      </c>
      <c r="G42" s="217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</row>
    <row r="43" spans="1:55" s="92" customFormat="1">
      <c r="A43" s="89"/>
      <c r="B43" s="86" t="s">
        <v>252</v>
      </c>
      <c r="C43" s="216">
        <f>SUM(D43:G43)</f>
        <v>1014</v>
      </c>
      <c r="D43" s="217"/>
      <c r="E43" s="217"/>
      <c r="F43" s="217">
        <v>1014</v>
      </c>
      <c r="G43" s="217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</row>
    <row r="44" spans="1:55" s="92" customFormat="1">
      <c r="A44" s="120"/>
      <c r="B44"/>
      <c r="C44" s="216"/>
      <c r="D44" s="217"/>
      <c r="E44" s="217"/>
      <c r="F44" s="217"/>
      <c r="G44" s="217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</row>
    <row r="45" spans="1:55" s="92" customFormat="1">
      <c r="A45" s="121"/>
      <c r="B45" s="122" t="s">
        <v>149</v>
      </c>
      <c r="C45" s="218">
        <f>SUM(C41:C44)</f>
        <v>5773</v>
      </c>
      <c r="D45" s="218">
        <f t="shared" ref="D45:G45" si="2">SUM(D41:D44)</f>
        <v>0</v>
      </c>
      <c r="E45" s="218">
        <f t="shared" si="2"/>
        <v>2122</v>
      </c>
      <c r="F45" s="218">
        <f t="shared" si="2"/>
        <v>3651</v>
      </c>
      <c r="G45" s="218">
        <f t="shared" si="2"/>
        <v>0</v>
      </c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</row>
    <row r="46" spans="1:55" s="92" customForma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</row>
    <row r="47" spans="1:55" s="92" customForma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</row>
    <row r="48" spans="1:55" s="92" customForma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</row>
    <row r="49" spans="1:43" s="92" customFormat="1">
      <c r="A49" s="88"/>
      <c r="B49" s="98" t="s">
        <v>198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</row>
    <row r="50" spans="1:43" s="92" customFormat="1">
      <c r="A50" s="117" t="s">
        <v>143</v>
      </c>
      <c r="B50" s="118" t="s">
        <v>196</v>
      </c>
      <c r="C50" s="99" t="s">
        <v>153</v>
      </c>
      <c r="D50" s="99" t="s">
        <v>150</v>
      </c>
      <c r="E50" s="99" t="s">
        <v>151</v>
      </c>
      <c r="F50" s="99" t="s">
        <v>152</v>
      </c>
      <c r="G50" s="99" t="s">
        <v>154</v>
      </c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100"/>
    </row>
    <row r="51" spans="1:43" s="92" customFormat="1">
      <c r="A51" s="89"/>
      <c r="B51" s="101"/>
      <c r="C51" s="158">
        <f>SUM(D51:G51)</f>
        <v>0</v>
      </c>
      <c r="D51" s="156"/>
      <c r="E51" s="156"/>
      <c r="F51" s="156"/>
      <c r="G51" s="15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100"/>
    </row>
    <row r="52" spans="1:43" s="92" customFormat="1">
      <c r="A52" s="89"/>
      <c r="B52" s="89"/>
      <c r="C52" s="158">
        <f>SUM(D52:G52)</f>
        <v>0</v>
      </c>
      <c r="D52" s="156"/>
      <c r="E52" s="156"/>
      <c r="F52" s="156"/>
      <c r="G52" s="15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100"/>
    </row>
    <row r="53" spans="1:43" s="92" customFormat="1">
      <c r="A53" s="89"/>
      <c r="B53" s="89"/>
      <c r="C53" s="158">
        <f>SUM(D53:G53)</f>
        <v>0</v>
      </c>
      <c r="D53" s="156"/>
      <c r="E53" s="156"/>
      <c r="F53" s="156"/>
      <c r="G53" s="15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100"/>
    </row>
    <row r="54" spans="1:43" s="92" customFormat="1">
      <c r="A54" s="249"/>
      <c r="B54" s="249"/>
      <c r="C54" s="159"/>
      <c r="D54" s="159"/>
      <c r="E54" s="159"/>
      <c r="F54" s="159"/>
      <c r="G54" s="159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100"/>
    </row>
    <row r="55" spans="1:43" s="92" customFormat="1">
      <c r="A55" s="121"/>
      <c r="B55" s="122" t="s">
        <v>149</v>
      </c>
      <c r="C55" s="160">
        <f t="shared" ref="C55:G55" si="3">SUM(C51:C53)</f>
        <v>0</v>
      </c>
      <c r="D55" s="160">
        <f t="shared" si="3"/>
        <v>0</v>
      </c>
      <c r="E55" s="160">
        <f t="shared" si="3"/>
        <v>0</v>
      </c>
      <c r="F55" s="160">
        <f t="shared" si="3"/>
        <v>0</v>
      </c>
      <c r="G55" s="160">
        <f t="shared" si="3"/>
        <v>0</v>
      </c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0"/>
    </row>
    <row r="56" spans="1:43" s="92" customFormat="1" hidden="1">
      <c r="B56" s="103"/>
    </row>
    <row r="57" spans="1:43" s="92" customFormat="1" hidden="1">
      <c r="B57" s="103"/>
    </row>
    <row r="58" spans="1:43" s="92" customFormat="1">
      <c r="A58" s="88"/>
      <c r="B58" s="98" t="s">
        <v>213</v>
      </c>
      <c r="C58" s="88"/>
      <c r="D58" s="88"/>
      <c r="E58" s="88"/>
      <c r="F58" s="88"/>
      <c r="G58" s="88"/>
      <c r="H58" s="88"/>
      <c r="I58" s="88"/>
      <c r="J58" s="88"/>
      <c r="K58" s="88"/>
      <c r="L58" s="88"/>
    </row>
    <row r="59" spans="1:43" s="92" customFormat="1">
      <c r="A59" s="123" t="s">
        <v>143</v>
      </c>
      <c r="B59" s="118" t="s">
        <v>199</v>
      </c>
      <c r="C59" s="113" t="s">
        <v>153</v>
      </c>
      <c r="D59" s="113" t="s">
        <v>150</v>
      </c>
      <c r="E59" s="113" t="s">
        <v>151</v>
      </c>
      <c r="F59" s="113" t="s">
        <v>152</v>
      </c>
      <c r="G59" s="113" t="s">
        <v>154</v>
      </c>
    </row>
    <row r="60" spans="1:43" s="92" customFormat="1">
      <c r="A60" s="87" t="s">
        <v>136</v>
      </c>
      <c r="B60" s="101" t="s">
        <v>204</v>
      </c>
      <c r="C60" s="155">
        <f>D60+E60+F60+G60</f>
        <v>22653.684687000001</v>
      </c>
      <c r="D60" s="155">
        <f>D61+D62</f>
        <v>0</v>
      </c>
      <c r="E60" s="155">
        <f>E61+E62</f>
        <v>0</v>
      </c>
      <c r="F60" s="155">
        <f>F61+F62</f>
        <v>8454.3613569999998</v>
      </c>
      <c r="G60" s="155">
        <f>G61+G62</f>
        <v>14199.323329999999</v>
      </c>
    </row>
    <row r="61" spans="1:43" s="92" customFormat="1">
      <c r="A61" s="87" t="s">
        <v>156</v>
      </c>
      <c r="B61" s="101" t="s">
        <v>200</v>
      </c>
      <c r="C61" s="155">
        <f t="shared" ref="C61:C71" si="4">D61+E61+F61+G61</f>
        <v>11323.206687</v>
      </c>
      <c r="D61" s="156"/>
      <c r="E61" s="156"/>
      <c r="F61" s="156">
        <f>[6]СВ2019!$G$118/1000</f>
        <v>8454.3613569999998</v>
      </c>
      <c r="G61" s="156">
        <f>[6]СВ2019!$H$118/1000</f>
        <v>2868.8453300000001</v>
      </c>
    </row>
    <row r="62" spans="1:43" s="92" customFormat="1">
      <c r="A62" s="87" t="s">
        <v>157</v>
      </c>
      <c r="B62" s="101" t="s">
        <v>201</v>
      </c>
      <c r="C62" s="155">
        <f t="shared" si="4"/>
        <v>11330.477999999999</v>
      </c>
      <c r="D62" s="156"/>
      <c r="E62" s="156"/>
      <c r="F62" s="156"/>
      <c r="G62" s="156">
        <f>SUM([6]СВ2019!$B$118:$F$118)/1000</f>
        <v>11330.477999999999</v>
      </c>
    </row>
    <row r="63" spans="1:43" s="92" customFormat="1">
      <c r="A63" s="87" t="s">
        <v>134</v>
      </c>
      <c r="B63" s="101" t="s">
        <v>205</v>
      </c>
      <c r="C63" s="155">
        <f t="shared" si="4"/>
        <v>0</v>
      </c>
      <c r="D63" s="155">
        <f>D64+D65</f>
        <v>0</v>
      </c>
      <c r="E63" s="155">
        <f>E64+E65</f>
        <v>0</v>
      </c>
      <c r="F63" s="155">
        <f>F64+F65</f>
        <v>0</v>
      </c>
      <c r="G63" s="155">
        <f>G64+G65</f>
        <v>0</v>
      </c>
    </row>
    <row r="64" spans="1:43" s="92" customFormat="1">
      <c r="A64" s="87" t="s">
        <v>145</v>
      </c>
      <c r="B64" s="101" t="s">
        <v>200</v>
      </c>
      <c r="C64" s="155">
        <f t="shared" si="4"/>
        <v>0</v>
      </c>
      <c r="D64" s="156"/>
      <c r="E64" s="156"/>
      <c r="F64" s="156"/>
      <c r="G64" s="156"/>
    </row>
    <row r="65" spans="1:7" s="92" customFormat="1">
      <c r="A65" s="87" t="s">
        <v>146</v>
      </c>
      <c r="B65" s="101" t="s">
        <v>201</v>
      </c>
      <c r="C65" s="155">
        <f t="shared" si="4"/>
        <v>0</v>
      </c>
      <c r="D65" s="156"/>
      <c r="E65" s="156"/>
      <c r="F65" s="156"/>
      <c r="G65" s="156"/>
    </row>
    <row r="66" spans="1:7" s="92" customFormat="1">
      <c r="A66" s="87" t="s">
        <v>137</v>
      </c>
      <c r="B66" s="101" t="s">
        <v>202</v>
      </c>
      <c r="C66" s="155">
        <f t="shared" si="4"/>
        <v>0</v>
      </c>
      <c r="D66" s="155">
        <f>D67+D68</f>
        <v>0</v>
      </c>
      <c r="E66" s="155">
        <f>E67+E68</f>
        <v>0</v>
      </c>
      <c r="F66" s="155">
        <f>F67+F68</f>
        <v>0</v>
      </c>
      <c r="G66" s="155">
        <f>G67+G68</f>
        <v>0</v>
      </c>
    </row>
    <row r="67" spans="1:7" s="92" customFormat="1">
      <c r="A67" s="87" t="s">
        <v>166</v>
      </c>
      <c r="B67" s="101" t="s">
        <v>200</v>
      </c>
      <c r="C67" s="155">
        <f t="shared" si="4"/>
        <v>0</v>
      </c>
      <c r="D67" s="156"/>
      <c r="E67" s="156"/>
      <c r="F67" s="156"/>
      <c r="G67" s="156"/>
    </row>
    <row r="68" spans="1:7" s="92" customFormat="1">
      <c r="A68" s="87" t="s">
        <v>167</v>
      </c>
      <c r="B68" s="101" t="s">
        <v>201</v>
      </c>
      <c r="C68" s="155">
        <f t="shared" si="4"/>
        <v>0</v>
      </c>
      <c r="D68" s="156"/>
      <c r="E68" s="156"/>
      <c r="F68" s="156"/>
      <c r="G68" s="156"/>
    </row>
    <row r="69" spans="1:7" s="92" customFormat="1">
      <c r="A69" s="87" t="s">
        <v>138</v>
      </c>
      <c r="B69" s="101" t="s">
        <v>212</v>
      </c>
      <c r="C69" s="155">
        <f t="shared" si="4"/>
        <v>0</v>
      </c>
      <c r="D69" s="155">
        <f>D70+D71</f>
        <v>0</v>
      </c>
      <c r="E69" s="155">
        <f>E70+E71</f>
        <v>0</v>
      </c>
      <c r="F69" s="155">
        <f>F70+F71</f>
        <v>0</v>
      </c>
      <c r="G69" s="155">
        <f>G70+G71</f>
        <v>0</v>
      </c>
    </row>
    <row r="70" spans="1:7" s="92" customFormat="1">
      <c r="A70" s="87" t="s">
        <v>161</v>
      </c>
      <c r="B70" s="101" t="s">
        <v>200</v>
      </c>
      <c r="C70" s="155">
        <f t="shared" si="4"/>
        <v>0</v>
      </c>
      <c r="D70" s="156"/>
      <c r="E70" s="156"/>
      <c r="F70" s="156"/>
      <c r="G70" s="156"/>
    </row>
    <row r="71" spans="1:7" s="92" customFormat="1">
      <c r="A71" s="87" t="s">
        <v>162</v>
      </c>
      <c r="B71" s="101" t="s">
        <v>201</v>
      </c>
      <c r="C71" s="155">
        <f t="shared" si="4"/>
        <v>0</v>
      </c>
      <c r="D71" s="156"/>
      <c r="E71" s="156"/>
      <c r="F71" s="156"/>
      <c r="G71" s="156"/>
    </row>
    <row r="72" spans="1:7" s="92" customFormat="1">
      <c r="A72" s="250"/>
      <c r="B72" s="250"/>
      <c r="C72" s="157"/>
      <c r="D72" s="157"/>
      <c r="E72" s="157"/>
      <c r="F72" s="157"/>
      <c r="G72" s="157"/>
    </row>
    <row r="73" spans="1:7" s="92" customFormat="1">
      <c r="A73" s="124"/>
      <c r="B73" s="125" t="s">
        <v>203</v>
      </c>
      <c r="C73" s="155">
        <f>D73+E73+F73+G73</f>
        <v>22653.684687000001</v>
      </c>
      <c r="D73" s="155">
        <f>D74+D75</f>
        <v>0</v>
      </c>
      <c r="E73" s="155">
        <f>E74+E75</f>
        <v>0</v>
      </c>
      <c r="F73" s="155">
        <f>F74+F75</f>
        <v>8454.3613569999998</v>
      </c>
      <c r="G73" s="155">
        <f>G74+G75</f>
        <v>14199.323329999999</v>
      </c>
    </row>
    <row r="74" spans="1:7" s="92" customFormat="1">
      <c r="A74" s="124"/>
      <c r="B74" s="125" t="s">
        <v>200</v>
      </c>
      <c r="C74" s="155">
        <f>D74+E74+F74+G74</f>
        <v>11323.206687</v>
      </c>
      <c r="D74" s="155">
        <f>D61+D64+D67+D70</f>
        <v>0</v>
      </c>
      <c r="E74" s="155">
        <f t="shared" ref="E74:G75" si="5">E61+E64+E67+E70</f>
        <v>0</v>
      </c>
      <c r="F74" s="155">
        <f t="shared" si="5"/>
        <v>8454.3613569999998</v>
      </c>
      <c r="G74" s="155">
        <f t="shared" si="5"/>
        <v>2868.8453300000001</v>
      </c>
    </row>
    <row r="75" spans="1:7" s="92" customFormat="1">
      <c r="A75" s="124"/>
      <c r="B75" s="125" t="s">
        <v>201</v>
      </c>
      <c r="C75" s="155">
        <f>D75+E75+F75+G75</f>
        <v>11330.477999999999</v>
      </c>
      <c r="D75" s="155">
        <f>D62+D65+D68+D71</f>
        <v>0</v>
      </c>
      <c r="E75" s="155">
        <f t="shared" si="5"/>
        <v>0</v>
      </c>
      <c r="F75" s="155">
        <f t="shared" si="5"/>
        <v>0</v>
      </c>
      <c r="G75" s="155">
        <f t="shared" si="5"/>
        <v>11330.477999999999</v>
      </c>
    </row>
  </sheetData>
  <protectedRanges>
    <protectedRange sqref="A41:A43" name="Диапазон1_1_1"/>
    <protectedRange sqref="A51:B53" name="Диапазон1_1_2"/>
    <protectedRange sqref="A60:B62" name="Диапазон1_1_3"/>
  </protectedRanges>
  <mergeCells count="5">
    <mergeCell ref="A54:B54"/>
    <mergeCell ref="A72:B72"/>
    <mergeCell ref="A5:A6"/>
    <mergeCell ref="C5:G5"/>
    <mergeCell ref="B5:B6"/>
  </mergeCells>
  <phoneticPr fontId="11" type="noConversion"/>
  <printOptions horizontalCentered="1"/>
  <pageMargins left="0.39370078740157483" right="0.27559055118110237" top="0.39370078740157483" bottom="0" header="0" footer="0"/>
  <pageSetup paperSize="9" fitToHeight="0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>
    <tabColor indexed="26"/>
    <pageSetUpPr fitToPage="1"/>
  </sheetPr>
  <dimension ref="A1:AK82"/>
  <sheetViews>
    <sheetView topLeftCell="A7" workbookViewId="0">
      <selection activeCell="K19" sqref="K19"/>
    </sheetView>
  </sheetViews>
  <sheetFormatPr defaultColWidth="8" defaultRowHeight="12.75"/>
  <cols>
    <col min="1" max="1" width="5.5703125" style="3" customWidth="1"/>
    <col min="2" max="2" width="41.5703125" style="9" customWidth="1"/>
    <col min="3" max="7" width="7.7109375" style="3" customWidth="1"/>
    <col min="8" max="8" width="8" style="3"/>
    <col min="9" max="9" width="14.85546875" style="3" bestFit="1" customWidth="1"/>
    <col min="10" max="16384" width="8" style="3"/>
  </cols>
  <sheetData>
    <row r="1" spans="1:9">
      <c r="A1" s="1"/>
      <c r="B1" s="2"/>
      <c r="C1" s="1"/>
      <c r="D1" s="1"/>
      <c r="E1" s="1"/>
      <c r="F1" s="1"/>
      <c r="G1" s="1"/>
    </row>
    <row r="2" spans="1:9">
      <c r="A2" s="1"/>
      <c r="B2" s="2"/>
      <c r="C2" s="1"/>
      <c r="D2" s="1"/>
      <c r="E2" s="1"/>
      <c r="F2" s="1"/>
      <c r="G2" s="1"/>
    </row>
    <row r="3" spans="1:9" ht="16.5" customHeight="1">
      <c r="A3" s="56"/>
      <c r="B3" s="57" t="s">
        <v>210</v>
      </c>
      <c r="C3" s="58"/>
      <c r="D3" s="58"/>
      <c r="E3" s="58"/>
      <c r="F3" s="58"/>
      <c r="G3" s="57"/>
    </row>
    <row r="4" spans="1:9" ht="16.5" customHeight="1">
      <c r="A4" s="56"/>
      <c r="B4" s="225" t="s">
        <v>255</v>
      </c>
      <c r="C4" s="58"/>
      <c r="D4" s="58"/>
      <c r="E4" s="58"/>
      <c r="F4" s="58"/>
      <c r="G4" s="57"/>
    </row>
    <row r="5" spans="1:9" ht="16.5" customHeight="1">
      <c r="A5" s="56"/>
      <c r="B5" s="225" t="s">
        <v>256</v>
      </c>
      <c r="C5" s="58"/>
      <c r="D5" s="58"/>
      <c r="E5" s="58"/>
      <c r="F5" s="58"/>
      <c r="G5" s="57"/>
    </row>
    <row r="6" spans="1:9" ht="13.5" thickBot="1">
      <c r="A6" s="5" t="s">
        <v>147</v>
      </c>
      <c r="B6" s="6"/>
      <c r="C6" s="42" t="str">
        <f>IF(ROUND(C14+C15-C19-C21,2)=0,"","Не сходится поступление и отпуск")</f>
        <v/>
      </c>
      <c r="D6" s="5"/>
      <c r="E6" s="5"/>
      <c r="F6" s="5"/>
      <c r="G6" s="5"/>
    </row>
    <row r="7" spans="1:9" ht="12.75" customHeight="1">
      <c r="A7" s="251" t="s">
        <v>148</v>
      </c>
      <c r="B7" s="256" t="s">
        <v>144</v>
      </c>
      <c r="C7" s="253" t="s">
        <v>254</v>
      </c>
      <c r="D7" s="254"/>
      <c r="E7" s="254"/>
      <c r="F7" s="254"/>
      <c r="G7" s="255"/>
    </row>
    <row r="8" spans="1:9" ht="13.5" thickBot="1">
      <c r="A8" s="252"/>
      <c r="B8" s="257"/>
      <c r="C8" s="20" t="s">
        <v>153</v>
      </c>
      <c r="D8" s="21" t="s">
        <v>150</v>
      </c>
      <c r="E8" s="21" t="s">
        <v>151</v>
      </c>
      <c r="F8" s="21" t="s">
        <v>152</v>
      </c>
      <c r="G8" s="22" t="s">
        <v>154</v>
      </c>
    </row>
    <row r="9" spans="1:9" ht="15.75" thickBot="1">
      <c r="A9" s="27" t="s">
        <v>136</v>
      </c>
      <c r="B9" s="28" t="s">
        <v>186</v>
      </c>
      <c r="C9" s="223">
        <f>C15</f>
        <v>5.2960508414545453</v>
      </c>
      <c r="D9" s="154">
        <f>D21+D19+E11+F11+G11</f>
        <v>3.7436363609089085E-7</v>
      </c>
      <c r="E9" s="154">
        <f>E21+E19+F12+G12</f>
        <v>3.7436363609089085E-7</v>
      </c>
      <c r="F9" s="200">
        <f>F21+F19+G13</f>
        <v>5.2960512158181814</v>
      </c>
      <c r="G9" s="201">
        <f>G21+G19</f>
        <v>3.3082914856176977</v>
      </c>
    </row>
    <row r="10" spans="1:9" ht="26.25">
      <c r="A10" s="23" t="s">
        <v>156</v>
      </c>
      <c r="B10" s="24" t="s">
        <v>163</v>
      </c>
      <c r="C10" s="164"/>
      <c r="D10" s="165" t="s">
        <v>135</v>
      </c>
      <c r="E10" s="166">
        <f>E9-E14-E15</f>
        <v>3.7436363609089085E-7</v>
      </c>
      <c r="F10" s="166">
        <f>F9-F14-F15</f>
        <v>3.7436363609089085E-7</v>
      </c>
      <c r="G10" s="167">
        <f>G9-G14-G15</f>
        <v>3.3082914856176977</v>
      </c>
    </row>
    <row r="11" spans="1:9" ht="15">
      <c r="A11" s="10"/>
      <c r="B11" s="15" t="s">
        <v>150</v>
      </c>
      <c r="C11" s="168"/>
      <c r="D11" s="169" t="s">
        <v>135</v>
      </c>
      <c r="E11" s="170">
        <f>E10</f>
        <v>3.7436363609089085E-7</v>
      </c>
      <c r="F11" s="171"/>
      <c r="G11" s="172"/>
    </row>
    <row r="12" spans="1:9" ht="15">
      <c r="A12" s="10"/>
      <c r="B12" s="15" t="s">
        <v>151</v>
      </c>
      <c r="C12" s="168"/>
      <c r="D12" s="169" t="s">
        <v>135</v>
      </c>
      <c r="E12" s="169" t="s">
        <v>135</v>
      </c>
      <c r="F12" s="170">
        <f>F10-F11</f>
        <v>3.7436363609089085E-7</v>
      </c>
      <c r="G12" s="172"/>
    </row>
    <row r="13" spans="1:9" ht="15.75" thickBot="1">
      <c r="A13" s="26"/>
      <c r="B13" s="17" t="s">
        <v>152</v>
      </c>
      <c r="C13" s="174"/>
      <c r="D13" s="175" t="s">
        <v>135</v>
      </c>
      <c r="E13" s="175" t="s">
        <v>135</v>
      </c>
      <c r="F13" s="175" t="s">
        <v>135</v>
      </c>
      <c r="G13" s="176">
        <f>G10-G11-G12</f>
        <v>3.3082914856176977</v>
      </c>
    </row>
    <row r="14" spans="1:9" ht="15">
      <c r="A14" s="23" t="s">
        <v>157</v>
      </c>
      <c r="B14" s="24" t="s">
        <v>164</v>
      </c>
      <c r="C14" s="177">
        <f t="shared" ref="C14:C19" si="0">D14+E14+F14+G14</f>
        <v>0</v>
      </c>
      <c r="D14" s="178"/>
      <c r="E14" s="178"/>
      <c r="F14" s="178"/>
      <c r="G14" s="179"/>
      <c r="I14" s="214"/>
    </row>
    <row r="15" spans="1:9" ht="15">
      <c r="A15" s="10" t="s">
        <v>158</v>
      </c>
      <c r="B15" s="15" t="s">
        <v>191</v>
      </c>
      <c r="C15" s="202">
        <f>D15+E15+F15+G15</f>
        <v>5.2960508414545453</v>
      </c>
      <c r="D15" s="181">
        <f>D16+D17+D18</f>
        <v>0</v>
      </c>
      <c r="E15" s="181">
        <f>E16+E17+E18</f>
        <v>0</v>
      </c>
      <c r="F15" s="196">
        <f>F16+F17+F18</f>
        <v>5.2960508414545453</v>
      </c>
      <c r="G15" s="197">
        <f>G16+G17+G18</f>
        <v>0</v>
      </c>
      <c r="I15" s="214"/>
    </row>
    <row r="16" spans="1:9" ht="15">
      <c r="A16" s="10" t="s">
        <v>180</v>
      </c>
      <c r="B16" s="45" t="s">
        <v>193</v>
      </c>
      <c r="C16" s="180">
        <f t="shared" si="0"/>
        <v>0</v>
      </c>
      <c r="D16" s="173"/>
      <c r="E16" s="173"/>
      <c r="F16" s="173"/>
      <c r="G16" s="172"/>
      <c r="H16" s="220"/>
      <c r="I16" s="226">
        <f>24*365</f>
        <v>8760</v>
      </c>
    </row>
    <row r="17" spans="1:9" ht="26.25">
      <c r="A17" s="10" t="s">
        <v>181</v>
      </c>
      <c r="B17" s="45" t="s">
        <v>192</v>
      </c>
      <c r="C17" s="202">
        <f t="shared" si="0"/>
        <v>4.3070503905454549</v>
      </c>
      <c r="D17" s="173"/>
      <c r="E17" s="173"/>
      <c r="F17" s="198">
        <f>'1.4'!F15/5500</f>
        <v>4.3070503905454549</v>
      </c>
      <c r="G17" s="189"/>
      <c r="H17" s="220">
        <f>('1.4'!F15/5500)</f>
        <v>4.3070503905454549</v>
      </c>
      <c r="I17" s="226"/>
    </row>
    <row r="18" spans="1:9" ht="15.75" thickBot="1">
      <c r="A18" s="26" t="s">
        <v>182</v>
      </c>
      <c r="B18" s="46" t="s">
        <v>194</v>
      </c>
      <c r="C18" s="204">
        <f t="shared" si="0"/>
        <v>0.98900045090909072</v>
      </c>
      <c r="D18" s="184"/>
      <c r="E18" s="184"/>
      <c r="F18" s="190">
        <f>'1.4'!F16/5500</f>
        <v>0.98900045090909072</v>
      </c>
      <c r="G18" s="191"/>
      <c r="H18" s="220"/>
      <c r="I18" s="226">
        <f>'1.4'!F15/'1.5'!F17</f>
        <v>5500</v>
      </c>
    </row>
    <row r="19" spans="1:9" ht="15">
      <c r="A19" s="23" t="s">
        <v>134</v>
      </c>
      <c r="B19" s="24" t="s">
        <v>187</v>
      </c>
      <c r="C19" s="203">
        <f t="shared" si="0"/>
        <v>1.1771994545454545</v>
      </c>
      <c r="D19" s="178"/>
      <c r="E19" s="178"/>
      <c r="F19" s="192">
        <f>'1.4'!F17/5500</f>
        <v>0.45060311983684798</v>
      </c>
      <c r="G19" s="193">
        <f>'1.4'!G17/5500</f>
        <v>0.72659633470860663</v>
      </c>
      <c r="I19" s="214"/>
    </row>
    <row r="20" spans="1:9" ht="15.75" thickBot="1">
      <c r="A20" s="26"/>
      <c r="B20" s="17" t="s">
        <v>165</v>
      </c>
      <c r="C20" s="34">
        <f>IF(C9=0,"",C19/C9)</f>
        <v>0.22227872990398634</v>
      </c>
      <c r="D20" s="33">
        <f>IF(D9=0,0,D19/D9)</f>
        <v>0</v>
      </c>
      <c r="E20" s="33">
        <f>IF(E9=0,0,E19/E9)</f>
        <v>0</v>
      </c>
      <c r="F20" s="33">
        <f>IF(F9=0,0,F19/F9)</f>
        <v>8.5082847856718616E-2</v>
      </c>
      <c r="G20" s="35">
        <f>IF(G9=0,0,G19/G9)</f>
        <v>0.21962887425953109</v>
      </c>
      <c r="I20" s="214"/>
    </row>
    <row r="21" spans="1:9" ht="15">
      <c r="A21" s="23" t="s">
        <v>137</v>
      </c>
      <c r="B21" s="24" t="s">
        <v>188</v>
      </c>
      <c r="C21" s="203">
        <f t="shared" ref="C21:C34" si="1">D21+E21+F21+G21</f>
        <v>4.1188517612727269</v>
      </c>
      <c r="D21" s="186">
        <f>D22+D26+D30+D31</f>
        <v>0</v>
      </c>
      <c r="E21" s="186">
        <f>E22+E26+E30+E31</f>
        <v>0</v>
      </c>
      <c r="F21" s="194">
        <f>F22+F26+F30+F31</f>
        <v>1.5371566103636363</v>
      </c>
      <c r="G21" s="195">
        <f>G22+G26+G30+G31</f>
        <v>2.5816951509090909</v>
      </c>
      <c r="I21" s="214"/>
    </row>
    <row r="22" spans="1:9" ht="39">
      <c r="A22" s="10" t="s">
        <v>166</v>
      </c>
      <c r="B22" s="15" t="s">
        <v>189</v>
      </c>
      <c r="C22" s="180">
        <f t="shared" si="1"/>
        <v>4.1188517612727269</v>
      </c>
      <c r="D22" s="181">
        <f>D23+D24+D25</f>
        <v>0</v>
      </c>
      <c r="E22" s="181">
        <f>E23+E24+E25</f>
        <v>0</v>
      </c>
      <c r="F22" s="196">
        <f>F23+F24+F25</f>
        <v>1.5371566103636363</v>
      </c>
      <c r="G22" s="197">
        <f>G23+G24+G25</f>
        <v>2.5816951509090909</v>
      </c>
    </row>
    <row r="23" spans="1:9" ht="15">
      <c r="A23" s="18" t="s">
        <v>171</v>
      </c>
      <c r="B23" s="45" t="s">
        <v>3</v>
      </c>
      <c r="C23" s="202">
        <f t="shared" si="1"/>
        <v>4.1188517612727269</v>
      </c>
      <c r="D23" s="173"/>
      <c r="E23" s="173"/>
      <c r="F23" s="198">
        <f>'1.4'!F21/5500</f>
        <v>1.5371566103636363</v>
      </c>
      <c r="G23" s="189">
        <f>'1.4'!G21/5500</f>
        <v>2.5816951509090909</v>
      </c>
    </row>
    <row r="24" spans="1:9" ht="15">
      <c r="A24" s="18" t="s">
        <v>172</v>
      </c>
      <c r="B24" s="45" t="s">
        <v>195</v>
      </c>
      <c r="C24" s="202">
        <f t="shared" si="1"/>
        <v>0</v>
      </c>
      <c r="D24" s="173"/>
      <c r="E24" s="173"/>
      <c r="F24" s="199"/>
      <c r="G24" s="172"/>
    </row>
    <row r="25" spans="1:9" ht="15">
      <c r="A25" s="18" t="s">
        <v>173</v>
      </c>
      <c r="B25" s="45"/>
      <c r="C25" s="180">
        <f t="shared" si="1"/>
        <v>0</v>
      </c>
      <c r="D25" s="173"/>
      <c r="E25" s="173"/>
      <c r="F25" s="173"/>
      <c r="G25" s="172"/>
    </row>
    <row r="26" spans="1:9" ht="26.25">
      <c r="A26" s="10" t="s">
        <v>167</v>
      </c>
      <c r="B26" s="15" t="s">
        <v>0</v>
      </c>
      <c r="C26" s="180">
        <f t="shared" si="1"/>
        <v>0</v>
      </c>
      <c r="D26" s="181">
        <f>D27+D28+D29</f>
        <v>0</v>
      </c>
      <c r="E26" s="181">
        <f>E27+E28+E29</f>
        <v>0</v>
      </c>
      <c r="F26" s="181">
        <f>F27+F28+F29</f>
        <v>0</v>
      </c>
      <c r="G26" s="182">
        <f>G27+G28+G29</f>
        <v>0</v>
      </c>
    </row>
    <row r="27" spans="1:9" ht="15">
      <c r="A27" s="18" t="s">
        <v>174</v>
      </c>
      <c r="B27" s="52"/>
      <c r="C27" s="180">
        <f t="shared" si="1"/>
        <v>0</v>
      </c>
      <c r="D27" s="187"/>
      <c r="E27" s="187"/>
      <c r="F27" s="187"/>
      <c r="G27" s="188"/>
    </row>
    <row r="28" spans="1:9" ht="15">
      <c r="A28" s="18" t="s">
        <v>175</v>
      </c>
      <c r="B28" s="52"/>
      <c r="C28" s="180">
        <f t="shared" si="1"/>
        <v>0</v>
      </c>
      <c r="D28" s="187"/>
      <c r="E28" s="187"/>
      <c r="F28" s="187"/>
      <c r="G28" s="188"/>
    </row>
    <row r="29" spans="1:9" ht="15">
      <c r="A29" s="18" t="s">
        <v>176</v>
      </c>
      <c r="B29" s="52"/>
      <c r="C29" s="180">
        <f t="shared" si="1"/>
        <v>0</v>
      </c>
      <c r="D29" s="187"/>
      <c r="E29" s="187"/>
      <c r="F29" s="187"/>
      <c r="G29" s="188"/>
    </row>
    <row r="30" spans="1:9" ht="26.25">
      <c r="A30" s="10" t="s">
        <v>168</v>
      </c>
      <c r="B30" s="16" t="s">
        <v>1</v>
      </c>
      <c r="C30" s="180">
        <f t="shared" si="1"/>
        <v>0</v>
      </c>
      <c r="D30" s="173"/>
      <c r="E30" s="173"/>
      <c r="F30" s="173"/>
      <c r="G30" s="172"/>
    </row>
    <row r="31" spans="1:9" ht="26.25">
      <c r="A31" s="10" t="s">
        <v>169</v>
      </c>
      <c r="B31" s="15" t="s">
        <v>2</v>
      </c>
      <c r="C31" s="180">
        <f t="shared" si="1"/>
        <v>0</v>
      </c>
      <c r="D31" s="181">
        <f>D32+D33+D34</f>
        <v>0</v>
      </c>
      <c r="E31" s="181">
        <f>E32+E33+E34</f>
        <v>0</v>
      </c>
      <c r="F31" s="181">
        <f>F32+F33+F34</f>
        <v>0</v>
      </c>
      <c r="G31" s="182">
        <f>G32+G33+G34</f>
        <v>0</v>
      </c>
    </row>
    <row r="32" spans="1:9" ht="15">
      <c r="A32" s="18" t="s">
        <v>177</v>
      </c>
      <c r="B32" s="53"/>
      <c r="C32" s="180">
        <f t="shared" si="1"/>
        <v>0</v>
      </c>
      <c r="D32" s="187"/>
      <c r="E32" s="187"/>
      <c r="F32" s="187"/>
      <c r="G32" s="188"/>
    </row>
    <row r="33" spans="1:37" ht="15">
      <c r="A33" s="18" t="s">
        <v>178</v>
      </c>
      <c r="B33" s="52"/>
      <c r="C33" s="180">
        <f t="shared" si="1"/>
        <v>0</v>
      </c>
      <c r="D33" s="187"/>
      <c r="E33" s="187"/>
      <c r="F33" s="187"/>
      <c r="G33" s="188"/>
    </row>
    <row r="34" spans="1:37" ht="15.75" thickBot="1">
      <c r="A34" s="19" t="s">
        <v>179</v>
      </c>
      <c r="B34" s="46"/>
      <c r="C34" s="183">
        <f t="shared" si="1"/>
        <v>0</v>
      </c>
      <c r="D34" s="184"/>
      <c r="E34" s="184"/>
      <c r="F34" s="184"/>
      <c r="G34" s="185"/>
    </row>
    <row r="35" spans="1:37" ht="13.5" thickBot="1">
      <c r="A35" s="1"/>
      <c r="B35" s="2"/>
      <c r="C35" s="1"/>
      <c r="D35" s="1"/>
      <c r="E35" s="1"/>
      <c r="F35" s="1"/>
      <c r="G35" s="1"/>
    </row>
    <row r="36" spans="1:37" ht="25.5">
      <c r="A36" s="60" t="s">
        <v>161</v>
      </c>
      <c r="B36" s="63" t="s">
        <v>8</v>
      </c>
      <c r="C36" s="205">
        <f>SUM(D36:G36)</f>
        <v>4.9883961888279273</v>
      </c>
      <c r="D36" s="161">
        <f>D37+D38</f>
        <v>0</v>
      </c>
      <c r="E36" s="161">
        <f>E37+E38</f>
        <v>0</v>
      </c>
      <c r="F36" s="208">
        <f>F37+F38</f>
        <v>1.6801047032102296</v>
      </c>
      <c r="G36" s="209">
        <f>G37+G38</f>
        <v>3.3082914856176973</v>
      </c>
    </row>
    <row r="37" spans="1:37">
      <c r="A37" s="61" t="s">
        <v>162</v>
      </c>
      <c r="B37" s="64" t="s">
        <v>6</v>
      </c>
      <c r="C37" s="206">
        <f>SUM(D37:G37)</f>
        <v>0.86954442755519978</v>
      </c>
      <c r="D37" s="162">
        <f>IF((D9-D19)=0,0,D19/(D9-D19)*D38)</f>
        <v>0</v>
      </c>
      <c r="E37" s="162">
        <f>IF((E9-E19)=0,0,E19/(E9-E19)*E38)</f>
        <v>0</v>
      </c>
      <c r="F37" s="210">
        <f>IF((F9-F19)=0,0,F19/(F9-F19)*F38)</f>
        <v>0.14294809284659335</v>
      </c>
      <c r="G37" s="211">
        <f>IF((G9-G19)=0,0,G19/(G9-G19)*G38)</f>
        <v>0.72659633470860641</v>
      </c>
    </row>
    <row r="38" spans="1:37" ht="13.5" thickBot="1">
      <c r="A38" s="62" t="s">
        <v>4</v>
      </c>
      <c r="B38" s="65" t="s">
        <v>9</v>
      </c>
      <c r="C38" s="207">
        <f>SUM(D38:G38)</f>
        <v>4.1188517612727269</v>
      </c>
      <c r="D38" s="163">
        <f>D31+D26+D22</f>
        <v>0</v>
      </c>
      <c r="E38" s="163">
        <f>E31+E26+E22</f>
        <v>0</v>
      </c>
      <c r="F38" s="212">
        <f>F31+F26+F22</f>
        <v>1.5371566103636363</v>
      </c>
      <c r="G38" s="213">
        <f>G31+G26+G22</f>
        <v>2.5816951509090909</v>
      </c>
    </row>
    <row r="39" spans="1:37">
      <c r="A39" s="4"/>
      <c r="B39" s="8"/>
      <c r="C39" s="4"/>
      <c r="D39" s="4"/>
      <c r="E39" s="4"/>
      <c r="F39" s="4"/>
      <c r="G39" s="4"/>
    </row>
    <row r="42" spans="1:37" s="92" customFormat="1">
      <c r="A42" s="88"/>
      <c r="B42" s="98" t="s">
        <v>206</v>
      </c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</row>
    <row r="43" spans="1:37" s="92" customFormat="1">
      <c r="A43" s="117" t="s">
        <v>143</v>
      </c>
      <c r="B43" s="118" t="s">
        <v>196</v>
      </c>
      <c r="C43" s="99" t="s">
        <v>153</v>
      </c>
      <c r="D43" s="99" t="s">
        <v>150</v>
      </c>
      <c r="E43" s="99" t="s">
        <v>151</v>
      </c>
      <c r="F43" s="99" t="s">
        <v>152</v>
      </c>
      <c r="G43" s="99" t="s">
        <v>154</v>
      </c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</row>
    <row r="44" spans="1:37" s="92" customFormat="1">
      <c r="A44" s="89"/>
      <c r="B44" s="89" t="s">
        <v>250</v>
      </c>
      <c r="C44" s="94">
        <v>0.29199999999999998</v>
      </c>
      <c r="D44" s="95"/>
      <c r="E44" s="217"/>
      <c r="F44" s="95">
        <f>'[6]ИА 2019'!$H$124/1000/5500</f>
        <v>0.39174545454545451</v>
      </c>
      <c r="G44" s="21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</row>
    <row r="45" spans="1:37" s="92" customFormat="1" ht="25.5">
      <c r="A45" s="89"/>
      <c r="B45" s="224" t="s">
        <v>253</v>
      </c>
      <c r="C45" s="94">
        <v>1.3859999999999999</v>
      </c>
      <c r="D45" s="95"/>
      <c r="E45" s="217"/>
      <c r="F45" s="95">
        <f>'[6]ИА 2019'!$D$125/1000/5500</f>
        <v>3.5972727272727274E-2</v>
      </c>
      <c r="G45" s="21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</row>
    <row r="46" spans="1:37" s="92" customFormat="1">
      <c r="A46" s="89"/>
      <c r="B46" s="89" t="s">
        <v>251</v>
      </c>
      <c r="C46" s="94">
        <v>0.45500000000000002</v>
      </c>
      <c r="D46" s="95"/>
      <c r="E46" s="217"/>
      <c r="F46" s="95">
        <f>'[6]ИА 2019'!$D$126/5500/1000</f>
        <v>0.51465454545454548</v>
      </c>
      <c r="G46" s="21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</row>
    <row r="47" spans="1:37" s="92" customFormat="1">
      <c r="A47" s="119"/>
      <c r="B47" s="89" t="s">
        <v>252</v>
      </c>
      <c r="C47" s="94">
        <v>0.63400000000000001</v>
      </c>
      <c r="D47" s="95"/>
      <c r="E47" s="95"/>
      <c r="F47" s="95">
        <f>SUM('[6]ИА 2019'!$D$127:$D$128)/1000/5500</f>
        <v>4.6627723636363645E-2</v>
      </c>
      <c r="G47" s="95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</row>
    <row r="48" spans="1:37" s="92" customFormat="1">
      <c r="A48" s="119"/>
      <c r="C48" s="94">
        <v>0.14000000000000001</v>
      </c>
      <c r="D48" s="95"/>
      <c r="E48" s="95"/>
      <c r="F48" s="95"/>
      <c r="G48" s="95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</row>
    <row r="49" spans="1:37" s="92" customFormat="1">
      <c r="A49" s="119"/>
      <c r="C49" s="94">
        <v>1</v>
      </c>
      <c r="D49" s="95"/>
      <c r="E49" s="95"/>
      <c r="F49" s="95"/>
      <c r="G49" s="95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</row>
    <row r="50" spans="1:37" s="92" customFormat="1">
      <c r="A50" s="119"/>
      <c r="B50" s="89"/>
      <c r="C50" s="94">
        <v>4.1920000000000002</v>
      </c>
      <c r="D50" s="95"/>
      <c r="E50" s="95"/>
      <c r="F50" s="95"/>
      <c r="G50" s="95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</row>
    <row r="51" spans="1:37" s="92" customFormat="1">
      <c r="A51" s="121"/>
      <c r="B51" s="122" t="s">
        <v>149</v>
      </c>
      <c r="C51" s="112">
        <f>SUM(C44:C50)</f>
        <v>8.0990000000000002</v>
      </c>
      <c r="D51" s="112">
        <f>SUM(D44:D46)</f>
        <v>0</v>
      </c>
      <c r="E51" s="112">
        <f>SUM(E44:E46)</f>
        <v>0</v>
      </c>
      <c r="F51" s="112">
        <f>SUM(F44:F46)</f>
        <v>0.94237272727272725</v>
      </c>
      <c r="G51" s="112">
        <f>SUM(G44:G46)</f>
        <v>0</v>
      </c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</row>
    <row r="52" spans="1:37" s="92" customFormat="1">
      <c r="A52" s="88"/>
      <c r="B52" s="88"/>
      <c r="C52" s="88"/>
      <c r="D52" s="88"/>
      <c r="E52" s="88"/>
      <c r="F52" s="88"/>
      <c r="G52" s="88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92" customFormat="1">
      <c r="A53" s="88"/>
      <c r="B53" s="98" t="s">
        <v>207</v>
      </c>
      <c r="C53" s="88"/>
      <c r="D53" s="88"/>
      <c r="E53" s="88"/>
      <c r="F53" s="88"/>
      <c r="G53" s="88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s="92" customFormat="1">
      <c r="A54" s="117" t="s">
        <v>143</v>
      </c>
      <c r="B54" s="118" t="s">
        <v>196</v>
      </c>
      <c r="C54" s="99" t="s">
        <v>153</v>
      </c>
      <c r="D54" s="99" t="s">
        <v>150</v>
      </c>
      <c r="E54" s="99" t="s">
        <v>151</v>
      </c>
      <c r="F54" s="99" t="s">
        <v>152</v>
      </c>
      <c r="G54" s="99" t="s">
        <v>154</v>
      </c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</row>
    <row r="55" spans="1:37" s="92" customFormat="1">
      <c r="A55" s="89"/>
      <c r="B55" s="101"/>
      <c r="C55" s="94">
        <f>SUM(D55:G55)</f>
        <v>0</v>
      </c>
      <c r="D55" s="95"/>
      <c r="E55" s="95"/>
      <c r="F55" s="95"/>
      <c r="G55" s="95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</row>
    <row r="56" spans="1:37" s="92" customFormat="1">
      <c r="A56" s="89"/>
      <c r="B56" s="89"/>
      <c r="C56" s="94">
        <f>SUM(D56:G56)</f>
        <v>0</v>
      </c>
      <c r="D56" s="95"/>
      <c r="E56" s="95"/>
      <c r="F56" s="95"/>
      <c r="G56" s="95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</row>
    <row r="57" spans="1:37" s="92" customFormat="1">
      <c r="A57" s="89"/>
      <c r="B57" s="89"/>
      <c r="C57" s="94">
        <f>SUM(D57:G57)</f>
        <v>0</v>
      </c>
      <c r="D57" s="95"/>
      <c r="E57" s="95"/>
      <c r="F57" s="95"/>
      <c r="G57" s="95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37" s="92" customFormat="1">
      <c r="A58" s="119"/>
      <c r="B58" s="120"/>
      <c r="C58" s="115"/>
      <c r="D58" s="115"/>
      <c r="E58" s="115"/>
      <c r="F58" s="115"/>
      <c r="G58" s="115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37" s="92" customFormat="1">
      <c r="A59" s="121"/>
      <c r="B59" s="122" t="s">
        <v>149</v>
      </c>
      <c r="C59" s="94">
        <f>SUM(C55:C57)</f>
        <v>0</v>
      </c>
      <c r="D59" s="94">
        <f>SUM(D55:D57)</f>
        <v>0</v>
      </c>
      <c r="E59" s="94">
        <f>SUM(E55:E57)</f>
        <v>0</v>
      </c>
      <c r="F59" s="94">
        <f>SUM(F55:F57)</f>
        <v>0</v>
      </c>
      <c r="G59" s="94">
        <f>SUM(G55:G57)</f>
        <v>0</v>
      </c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37" s="92" customFormat="1">
      <c r="A60" s="258" t="s">
        <v>213</v>
      </c>
      <c r="B60" s="232"/>
      <c r="C60" s="232"/>
      <c r="D60" s="232"/>
      <c r="E60" s="232"/>
      <c r="F60" s="232"/>
      <c r="G60" s="232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s="92" customFormat="1">
      <c r="A61" s="232"/>
      <c r="B61" s="232"/>
      <c r="C61" s="232"/>
      <c r="D61" s="232"/>
      <c r="E61" s="232"/>
      <c r="F61" s="232"/>
      <c r="G61" s="232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s="92" customFormat="1">
      <c r="A62" s="123" t="s">
        <v>143</v>
      </c>
      <c r="B62" s="118" t="s">
        <v>199</v>
      </c>
      <c r="C62" s="113" t="s">
        <v>153</v>
      </c>
      <c r="D62" s="113" t="s">
        <v>150</v>
      </c>
      <c r="E62" s="113" t="s">
        <v>151</v>
      </c>
      <c r="F62" s="113" t="s">
        <v>152</v>
      </c>
      <c r="G62" s="113" t="s">
        <v>154</v>
      </c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</row>
    <row r="63" spans="1:37" s="92" customFormat="1">
      <c r="A63" s="87" t="s">
        <v>136</v>
      </c>
      <c r="B63" s="101" t="s">
        <v>208</v>
      </c>
      <c r="C63" s="104">
        <f>D63+E63+F63+G63</f>
        <v>4.1188517612727269</v>
      </c>
      <c r="D63" s="104">
        <f>D64+D65</f>
        <v>0</v>
      </c>
      <c r="E63" s="104">
        <f>E64+E65</f>
        <v>0</v>
      </c>
      <c r="F63" s="104">
        <f>F64+F65</f>
        <v>1.5371566103636363</v>
      </c>
      <c r="G63" s="104">
        <f>G64+G65</f>
        <v>2.5816951509090909</v>
      </c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</row>
    <row r="64" spans="1:37" s="92" customFormat="1">
      <c r="A64" s="87" t="s">
        <v>156</v>
      </c>
      <c r="B64" s="101" t="s">
        <v>200</v>
      </c>
      <c r="C64" s="104">
        <f t="shared" ref="C64:C74" si="2">D64+E64+F64+G64</f>
        <v>2.058764852181818</v>
      </c>
      <c r="D64" s="95"/>
      <c r="E64" s="95"/>
      <c r="F64" s="217">
        <f>'1.4'!F61/5500</f>
        <v>1.5371566103636363</v>
      </c>
      <c r="G64" s="217">
        <f>'1.4'!G61/5500</f>
        <v>0.52160824181818188</v>
      </c>
      <c r="H64" s="110"/>
      <c r="I64" s="110"/>
      <c r="J64" s="107"/>
      <c r="K64" s="107"/>
      <c r="L64" s="107"/>
      <c r="M64" s="110"/>
      <c r="N64" s="107"/>
      <c r="O64" s="107"/>
      <c r="P64" s="107"/>
      <c r="Q64" s="107"/>
      <c r="R64" s="110"/>
      <c r="S64" s="107"/>
      <c r="T64" s="107"/>
      <c r="U64" s="107"/>
      <c r="V64" s="107"/>
      <c r="W64" s="110"/>
      <c r="X64" s="107"/>
      <c r="Y64" s="107"/>
      <c r="Z64" s="107"/>
      <c r="AA64" s="107"/>
      <c r="AB64" s="110"/>
      <c r="AC64" s="107"/>
      <c r="AD64" s="107"/>
      <c r="AE64" s="107"/>
      <c r="AF64" s="107"/>
      <c r="AG64" s="110"/>
      <c r="AH64" s="107"/>
      <c r="AI64" s="107"/>
      <c r="AJ64" s="107"/>
      <c r="AK64" s="107"/>
    </row>
    <row r="65" spans="1:37" s="92" customFormat="1">
      <c r="A65" s="87" t="s">
        <v>157</v>
      </c>
      <c r="B65" s="101" t="s">
        <v>201</v>
      </c>
      <c r="C65" s="104">
        <f t="shared" si="2"/>
        <v>2.0600869090909089</v>
      </c>
      <c r="D65" s="95"/>
      <c r="E65" s="95"/>
      <c r="F65" s="217"/>
      <c r="G65" s="217">
        <f>'1.4'!G62/5500</f>
        <v>2.0600869090909089</v>
      </c>
      <c r="H65" s="110"/>
      <c r="I65" s="110"/>
      <c r="J65" s="107"/>
      <c r="K65" s="107"/>
      <c r="L65" s="107"/>
      <c r="M65" s="110"/>
      <c r="N65" s="107"/>
      <c r="O65" s="107"/>
      <c r="P65" s="107"/>
      <c r="Q65" s="107"/>
      <c r="R65" s="110"/>
      <c r="S65" s="107"/>
      <c r="T65" s="107"/>
      <c r="U65" s="107"/>
      <c r="V65" s="107"/>
      <c r="W65" s="110"/>
      <c r="X65" s="107"/>
      <c r="Y65" s="107"/>
      <c r="Z65" s="107"/>
      <c r="AA65" s="107"/>
      <c r="AB65" s="110"/>
      <c r="AC65" s="107"/>
      <c r="AD65" s="107"/>
      <c r="AE65" s="107"/>
      <c r="AF65" s="107"/>
      <c r="AG65" s="110"/>
      <c r="AH65" s="107"/>
      <c r="AI65" s="107"/>
      <c r="AJ65" s="107"/>
      <c r="AK65" s="107"/>
    </row>
    <row r="66" spans="1:37" s="92" customFormat="1">
      <c r="A66" s="87" t="s">
        <v>134</v>
      </c>
      <c r="B66" s="101" t="s">
        <v>209</v>
      </c>
      <c r="C66" s="104">
        <f t="shared" si="2"/>
        <v>0</v>
      </c>
      <c r="D66" s="104">
        <f>D67+D68</f>
        <v>0</v>
      </c>
      <c r="E66" s="104">
        <f>E67+E68</f>
        <v>0</v>
      </c>
      <c r="F66" s="104">
        <f>F67+F68</f>
        <v>0</v>
      </c>
      <c r="G66" s="104">
        <f>G67+G68</f>
        <v>0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</row>
    <row r="67" spans="1:37" s="92" customFormat="1">
      <c r="A67" s="87" t="s">
        <v>145</v>
      </c>
      <c r="B67" s="101" t="s">
        <v>200</v>
      </c>
      <c r="C67" s="104">
        <f t="shared" si="2"/>
        <v>0</v>
      </c>
      <c r="D67" s="95"/>
      <c r="E67" s="95"/>
      <c r="F67" s="95"/>
      <c r="G67" s="95"/>
      <c r="H67" s="110"/>
      <c r="I67" s="110"/>
      <c r="J67" s="107"/>
      <c r="K67" s="107"/>
      <c r="L67" s="107"/>
      <c r="M67" s="110"/>
      <c r="N67" s="107"/>
      <c r="O67" s="107"/>
      <c r="P67" s="107"/>
      <c r="Q67" s="107"/>
      <c r="R67" s="110"/>
      <c r="S67" s="107"/>
      <c r="T67" s="107"/>
      <c r="U67" s="107"/>
      <c r="V67" s="107"/>
      <c r="W67" s="110"/>
      <c r="X67" s="107"/>
      <c r="Y67" s="107"/>
      <c r="Z67" s="107"/>
      <c r="AA67" s="107"/>
      <c r="AB67" s="110"/>
      <c r="AC67" s="107"/>
      <c r="AD67" s="107"/>
      <c r="AE67" s="107"/>
      <c r="AF67" s="107"/>
      <c r="AG67" s="110"/>
      <c r="AH67" s="107"/>
      <c r="AI67" s="107"/>
      <c r="AJ67" s="107"/>
      <c r="AK67" s="107"/>
    </row>
    <row r="68" spans="1:37" s="92" customFormat="1">
      <c r="A68" s="87" t="s">
        <v>146</v>
      </c>
      <c r="B68" s="101" t="s">
        <v>201</v>
      </c>
      <c r="C68" s="104">
        <f t="shared" si="2"/>
        <v>0</v>
      </c>
      <c r="D68" s="95"/>
      <c r="E68" s="95"/>
      <c r="F68" s="95"/>
      <c r="G68" s="95"/>
      <c r="H68" s="110"/>
      <c r="I68" s="110"/>
      <c r="J68" s="107"/>
      <c r="K68" s="107"/>
      <c r="L68" s="107"/>
      <c r="M68" s="110"/>
      <c r="N68" s="107"/>
      <c r="O68" s="107"/>
      <c r="P68" s="107"/>
      <c r="Q68" s="107"/>
      <c r="R68" s="110"/>
      <c r="S68" s="107"/>
      <c r="T68" s="107"/>
      <c r="U68" s="107"/>
      <c r="V68" s="107"/>
      <c r="W68" s="110"/>
      <c r="X68" s="107"/>
      <c r="Y68" s="107"/>
      <c r="Z68" s="107"/>
      <c r="AA68" s="107"/>
      <c r="AB68" s="110"/>
      <c r="AC68" s="107"/>
      <c r="AD68" s="107"/>
      <c r="AE68" s="107"/>
      <c r="AF68" s="107"/>
      <c r="AG68" s="110"/>
      <c r="AH68" s="107"/>
      <c r="AI68" s="107"/>
      <c r="AJ68" s="107"/>
      <c r="AK68" s="107"/>
    </row>
    <row r="69" spans="1:37" s="92" customFormat="1">
      <c r="A69" s="87" t="s">
        <v>137</v>
      </c>
      <c r="B69" s="101" t="s">
        <v>202</v>
      </c>
      <c r="C69" s="104">
        <f t="shared" si="2"/>
        <v>0</v>
      </c>
      <c r="D69" s="104">
        <f>D70+D71</f>
        <v>0</v>
      </c>
      <c r="E69" s="104">
        <f>E70+E71</f>
        <v>0</v>
      </c>
      <c r="F69" s="104">
        <f>F70+F71</f>
        <v>0</v>
      </c>
      <c r="G69" s="104">
        <f>G70+G71</f>
        <v>0</v>
      </c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</row>
    <row r="70" spans="1:37" s="92" customFormat="1">
      <c r="A70" s="87" t="s">
        <v>166</v>
      </c>
      <c r="B70" s="101" t="s">
        <v>200</v>
      </c>
      <c r="C70" s="104">
        <f t="shared" si="2"/>
        <v>0</v>
      </c>
      <c r="D70" s="95"/>
      <c r="E70" s="95"/>
      <c r="F70" s="95"/>
      <c r="G70" s="95"/>
      <c r="H70" s="110"/>
      <c r="I70" s="110"/>
      <c r="J70" s="107"/>
      <c r="K70" s="107"/>
      <c r="L70" s="107"/>
      <c r="M70" s="110"/>
      <c r="N70" s="107"/>
      <c r="O70" s="107"/>
      <c r="P70" s="107"/>
      <c r="Q70" s="107"/>
      <c r="R70" s="110"/>
      <c r="S70" s="107"/>
      <c r="T70" s="107"/>
      <c r="U70" s="107"/>
      <c r="V70" s="107"/>
      <c r="W70" s="110"/>
      <c r="X70" s="107"/>
      <c r="Y70" s="107"/>
      <c r="Z70" s="107"/>
      <c r="AA70" s="107"/>
      <c r="AB70" s="110"/>
      <c r="AC70" s="107"/>
      <c r="AD70" s="107"/>
      <c r="AE70" s="107"/>
      <c r="AF70" s="107"/>
      <c r="AG70" s="110"/>
      <c r="AH70" s="107"/>
      <c r="AI70" s="107"/>
      <c r="AJ70" s="107"/>
      <c r="AK70" s="107"/>
    </row>
    <row r="71" spans="1:37" s="92" customFormat="1">
      <c r="A71" s="87" t="s">
        <v>167</v>
      </c>
      <c r="B71" s="101" t="s">
        <v>201</v>
      </c>
      <c r="C71" s="104">
        <f t="shared" si="2"/>
        <v>0</v>
      </c>
      <c r="D71" s="95"/>
      <c r="E71" s="95"/>
      <c r="F71" s="95"/>
      <c r="G71" s="95"/>
      <c r="H71" s="110"/>
      <c r="I71" s="110"/>
      <c r="J71" s="107"/>
      <c r="K71" s="107"/>
      <c r="L71" s="107"/>
      <c r="M71" s="110"/>
      <c r="N71" s="107"/>
      <c r="O71" s="107"/>
      <c r="P71" s="107"/>
      <c r="Q71" s="107"/>
      <c r="R71" s="110"/>
      <c r="S71" s="107"/>
      <c r="T71" s="107"/>
      <c r="U71" s="107"/>
      <c r="V71" s="107"/>
      <c r="W71" s="110"/>
      <c r="X71" s="107"/>
      <c r="Y71" s="107"/>
      <c r="Z71" s="107"/>
      <c r="AA71" s="107"/>
      <c r="AB71" s="110"/>
      <c r="AC71" s="107"/>
      <c r="AD71" s="107"/>
      <c r="AE71" s="107"/>
      <c r="AF71" s="107"/>
      <c r="AG71" s="110"/>
      <c r="AH71" s="107"/>
      <c r="AI71" s="107"/>
      <c r="AJ71" s="107"/>
      <c r="AK71" s="107"/>
    </row>
    <row r="72" spans="1:37" s="92" customFormat="1">
      <c r="A72" s="87" t="s">
        <v>138</v>
      </c>
      <c r="B72" s="101" t="s">
        <v>212</v>
      </c>
      <c r="C72" s="104">
        <f t="shared" si="2"/>
        <v>0</v>
      </c>
      <c r="D72" s="104">
        <f>D73+D74</f>
        <v>0</v>
      </c>
      <c r="E72" s="104">
        <f>E73+E74</f>
        <v>0</v>
      </c>
      <c r="F72" s="104">
        <f>F73+F74</f>
        <v>0</v>
      </c>
      <c r="G72" s="104">
        <f>G73+G74</f>
        <v>0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</row>
    <row r="73" spans="1:37" s="92" customFormat="1">
      <c r="A73" s="87" t="s">
        <v>161</v>
      </c>
      <c r="B73" s="101" t="s">
        <v>200</v>
      </c>
      <c r="C73" s="104">
        <f t="shared" si="2"/>
        <v>0</v>
      </c>
      <c r="D73" s="95"/>
      <c r="E73" s="95"/>
      <c r="F73" s="217">
        <f>'1.4'!F70/5499</f>
        <v>0</v>
      </c>
      <c r="G73" s="217">
        <f>'1.4'!G70/5499</f>
        <v>0</v>
      </c>
      <c r="H73" s="110"/>
      <c r="I73" s="110"/>
      <c r="J73" s="107"/>
      <c r="K73" s="107"/>
      <c r="L73" s="107"/>
      <c r="M73" s="110"/>
      <c r="N73" s="107"/>
      <c r="O73" s="107"/>
      <c r="P73" s="107"/>
      <c r="Q73" s="107"/>
      <c r="R73" s="110"/>
      <c r="S73" s="107"/>
      <c r="T73" s="107"/>
      <c r="U73" s="107"/>
      <c r="V73" s="107"/>
      <c r="W73" s="110"/>
      <c r="X73" s="107"/>
      <c r="Y73" s="107"/>
      <c r="Z73" s="107"/>
      <c r="AA73" s="107"/>
      <c r="AB73" s="110"/>
      <c r="AC73" s="107"/>
      <c r="AD73" s="107"/>
      <c r="AE73" s="107"/>
      <c r="AF73" s="107"/>
      <c r="AG73" s="110"/>
      <c r="AH73" s="107"/>
      <c r="AI73" s="107"/>
      <c r="AJ73" s="107"/>
      <c r="AK73" s="107"/>
    </row>
    <row r="74" spans="1:37" s="92" customFormat="1">
      <c r="A74" s="87" t="s">
        <v>162</v>
      </c>
      <c r="B74" s="101" t="s">
        <v>201</v>
      </c>
      <c r="C74" s="104">
        <f t="shared" si="2"/>
        <v>0</v>
      </c>
      <c r="D74" s="95"/>
      <c r="E74" s="95"/>
      <c r="F74" s="217"/>
      <c r="G74" s="217"/>
      <c r="H74" s="110"/>
      <c r="I74" s="110"/>
      <c r="J74" s="107"/>
      <c r="K74" s="107"/>
      <c r="L74" s="107"/>
      <c r="M74" s="110"/>
      <c r="N74" s="107"/>
      <c r="O74" s="107"/>
      <c r="P74" s="107"/>
      <c r="Q74" s="107"/>
      <c r="R74" s="110"/>
      <c r="S74" s="107"/>
      <c r="T74" s="107"/>
      <c r="U74" s="107"/>
      <c r="V74" s="107"/>
      <c r="W74" s="110"/>
      <c r="X74" s="107"/>
      <c r="Y74" s="107"/>
      <c r="Z74" s="107"/>
      <c r="AA74" s="107"/>
      <c r="AB74" s="110"/>
      <c r="AC74" s="107"/>
      <c r="AD74" s="107"/>
      <c r="AE74" s="107"/>
      <c r="AF74" s="107"/>
      <c r="AG74" s="110"/>
      <c r="AH74" s="107"/>
      <c r="AI74" s="107"/>
      <c r="AJ74" s="107"/>
      <c r="AK74" s="107"/>
    </row>
    <row r="75" spans="1:37" s="92" customFormat="1">
      <c r="A75" s="250"/>
      <c r="B75" s="250"/>
      <c r="C75" s="114"/>
      <c r="D75" s="114"/>
      <c r="E75" s="114"/>
      <c r="F75" s="114"/>
      <c r="G75" s="114"/>
      <c r="H75" s="105"/>
      <c r="I75" s="110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</row>
    <row r="76" spans="1:37" s="92" customFormat="1">
      <c r="A76" s="124"/>
      <c r="B76" s="125" t="s">
        <v>203</v>
      </c>
      <c r="C76" s="104">
        <f>D76+E76+F76+G76</f>
        <v>4.1188517612727269</v>
      </c>
      <c r="D76" s="104">
        <f>D77+D78</f>
        <v>0</v>
      </c>
      <c r="E76" s="104">
        <f>E77+E78</f>
        <v>0</v>
      </c>
      <c r="F76" s="104">
        <f>F77+F78</f>
        <v>1.5371566103636363</v>
      </c>
      <c r="G76" s="104">
        <f>G77+G78</f>
        <v>2.5816951509090909</v>
      </c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</row>
    <row r="77" spans="1:37" s="92" customFormat="1">
      <c r="A77" s="124"/>
      <c r="B77" s="125" t="s">
        <v>200</v>
      </c>
      <c r="C77" s="104">
        <f>D77+E77+F77+G77</f>
        <v>2.058764852181818</v>
      </c>
      <c r="D77" s="104">
        <f>D64+D67+D70+D73</f>
        <v>0</v>
      </c>
      <c r="E77" s="104">
        <f t="shared" ref="E77:G78" si="3">E64+E67+E70+E73</f>
        <v>0</v>
      </c>
      <c r="F77" s="104">
        <f t="shared" si="3"/>
        <v>1.5371566103636363</v>
      </c>
      <c r="G77" s="104">
        <f t="shared" si="3"/>
        <v>0.52160824181818188</v>
      </c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</row>
    <row r="78" spans="1:37" s="92" customFormat="1">
      <c r="A78" s="124"/>
      <c r="B78" s="125" t="s">
        <v>201</v>
      </c>
      <c r="C78" s="104">
        <f>D78+E78+F78+G78</f>
        <v>2.0600869090909089</v>
      </c>
      <c r="D78" s="104">
        <f>D65+D68+D71+D74</f>
        <v>0</v>
      </c>
      <c r="E78" s="104">
        <f t="shared" si="3"/>
        <v>0</v>
      </c>
      <c r="F78" s="104">
        <f t="shared" si="3"/>
        <v>0</v>
      </c>
      <c r="G78" s="104">
        <f t="shared" si="3"/>
        <v>2.0600869090909089</v>
      </c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</row>
    <row r="79" spans="1:37"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</row>
    <row r="80" spans="1:37"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</row>
    <row r="81" spans="8:37"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</row>
    <row r="82" spans="8:37"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</row>
  </sheetData>
  <protectedRanges>
    <protectedRange sqref="A44:A50 A55:B58" name="Диапазон1_2"/>
    <protectedRange sqref="A63:B65" name="Диапазон1_1_3"/>
    <protectedRange sqref="B44 B46:B47 B50" name="Диапазон1_1_1"/>
  </protectedRanges>
  <mergeCells count="5">
    <mergeCell ref="A75:B75"/>
    <mergeCell ref="A7:A8"/>
    <mergeCell ref="C7:G7"/>
    <mergeCell ref="B7:B8"/>
    <mergeCell ref="A60:G61"/>
  </mergeCells>
  <phoneticPr fontId="11" type="noConversion"/>
  <printOptions horizontalCentered="1"/>
  <pageMargins left="0.39370078740157483" right="0.27559055118110237" top="0.39370078740157483" bottom="0" header="0" footer="0"/>
  <pageSetup paperSize="9" scale="87" fitToHeight="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4:K11"/>
  <sheetViews>
    <sheetView workbookViewId="0">
      <selection activeCell="E33" sqref="E33"/>
    </sheetView>
  </sheetViews>
  <sheetFormatPr defaultRowHeight="12.75"/>
  <cols>
    <col min="2" max="2" width="24.28515625" customWidth="1"/>
    <col min="3" max="3" width="28.28515625" customWidth="1"/>
    <col min="4" max="4" width="25.7109375" customWidth="1"/>
    <col min="5" max="5" width="21" customWidth="1"/>
    <col min="6" max="6" width="19" customWidth="1"/>
    <col min="7" max="7" width="21.5703125" customWidth="1"/>
    <col min="8" max="8" width="20.140625" customWidth="1"/>
    <col min="9" max="9" width="20.5703125" customWidth="1"/>
    <col min="10" max="10" width="23.28515625" customWidth="1"/>
    <col min="11" max="11" width="32.7109375" customWidth="1"/>
  </cols>
  <sheetData>
    <row r="4" spans="1:11" ht="18.75">
      <c r="A4" s="143" t="s">
        <v>214</v>
      </c>
      <c r="B4" s="135"/>
      <c r="C4" s="142"/>
      <c r="D4" s="144"/>
      <c r="E4" s="142"/>
      <c r="F4" s="142"/>
      <c r="G4" s="142"/>
      <c r="H4" s="142"/>
      <c r="I4" s="145"/>
      <c r="J4" s="145"/>
      <c r="K4" s="142"/>
    </row>
    <row r="5" spans="1:11">
      <c r="A5" s="259" t="s">
        <v>218</v>
      </c>
      <c r="B5" s="261" t="s">
        <v>224</v>
      </c>
      <c r="C5" s="260" t="s">
        <v>225</v>
      </c>
      <c r="D5" s="259" t="s">
        <v>226</v>
      </c>
      <c r="E5" s="259" t="s">
        <v>222</v>
      </c>
      <c r="F5" s="259" t="s">
        <v>219</v>
      </c>
      <c r="G5" s="259" t="s">
        <v>221</v>
      </c>
      <c r="H5" s="259" t="s">
        <v>220</v>
      </c>
      <c r="I5" s="259" t="s">
        <v>247</v>
      </c>
      <c r="J5" s="262" t="s">
        <v>248</v>
      </c>
      <c r="K5" s="261" t="s">
        <v>249</v>
      </c>
    </row>
    <row r="6" spans="1:11">
      <c r="A6" s="260"/>
      <c r="B6" s="261"/>
      <c r="C6" s="261"/>
      <c r="D6" s="260"/>
      <c r="E6" s="260"/>
      <c r="F6" s="260"/>
      <c r="G6" s="260"/>
      <c r="H6" s="260"/>
      <c r="I6" s="260"/>
      <c r="J6" s="263"/>
      <c r="K6" s="261"/>
    </row>
    <row r="7" spans="1:11">
      <c r="A7" s="126" t="s">
        <v>215</v>
      </c>
      <c r="B7" s="129"/>
      <c r="C7" s="130"/>
      <c r="D7" s="127"/>
      <c r="E7" s="131"/>
      <c r="F7" s="127"/>
      <c r="G7" s="128"/>
      <c r="H7" s="129"/>
      <c r="I7" s="134"/>
      <c r="J7" s="134"/>
      <c r="K7" s="134"/>
    </row>
    <row r="8" spans="1:11">
      <c r="A8" s="126" t="s">
        <v>10</v>
      </c>
      <c r="B8" s="129"/>
      <c r="C8" s="132"/>
      <c r="D8" s="127"/>
      <c r="E8" s="133"/>
      <c r="F8" s="127"/>
      <c r="G8" s="128"/>
      <c r="H8" s="129"/>
      <c r="I8" s="134"/>
      <c r="J8" s="134"/>
      <c r="K8" s="134"/>
    </row>
    <row r="9" spans="1:11">
      <c r="A9" s="126" t="s">
        <v>216</v>
      </c>
      <c r="B9" s="129"/>
      <c r="C9" s="132"/>
      <c r="D9" s="127"/>
      <c r="E9" s="133"/>
      <c r="F9" s="127"/>
      <c r="G9" s="128"/>
      <c r="H9" s="129"/>
      <c r="I9" s="134"/>
      <c r="J9" s="134"/>
      <c r="K9" s="134"/>
    </row>
    <row r="10" spans="1:11">
      <c r="A10" s="126" t="s">
        <v>217</v>
      </c>
      <c r="B10" s="129"/>
      <c r="C10" s="132"/>
      <c r="D10" s="127"/>
      <c r="E10" s="133"/>
      <c r="F10" s="127"/>
      <c r="G10" s="128"/>
      <c r="H10" s="129"/>
      <c r="I10" s="134"/>
      <c r="J10" s="134"/>
      <c r="K10" s="134"/>
    </row>
    <row r="11" spans="1:11" ht="18.75">
      <c r="A11" s="136"/>
      <c r="B11" s="137" t="s">
        <v>223</v>
      </c>
      <c r="C11" s="137"/>
      <c r="D11" s="138"/>
      <c r="E11" s="139"/>
      <c r="F11" s="138"/>
      <c r="G11" s="140"/>
      <c r="H11" s="137"/>
      <c r="I11" s="141">
        <f>SUM(I7:I10)</f>
        <v>0</v>
      </c>
      <c r="J11" s="141">
        <f>SUM(J7:J10)</f>
        <v>0</v>
      </c>
      <c r="K11" s="141">
        <f>SUM(K7:K10)</f>
        <v>0</v>
      </c>
    </row>
  </sheetData>
  <mergeCells count="11">
    <mergeCell ref="G5:G6"/>
    <mergeCell ref="H5:H6"/>
    <mergeCell ref="I5:I6"/>
    <mergeCell ref="J5:J6"/>
    <mergeCell ref="K5:K6"/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Перечень необх.документов</vt:lpstr>
      <vt:lpstr>1.4</vt:lpstr>
      <vt:lpstr>1.5</vt:lpstr>
      <vt:lpstr>Лизинг</vt:lpstr>
      <vt:lpstr>Лист1</vt:lpstr>
      <vt:lpstr>'1.4'!Область_печати</vt:lpstr>
      <vt:lpstr>'1.5'!Область_печати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ценообразования</dc:creator>
  <cp:lastModifiedBy>Irina</cp:lastModifiedBy>
  <cp:lastPrinted>2019-12-18T06:48:54Z</cp:lastPrinted>
  <dcterms:created xsi:type="dcterms:W3CDTF">2003-09-01T06:35:10Z</dcterms:created>
  <dcterms:modified xsi:type="dcterms:W3CDTF">2020-03-16T10:41:22Z</dcterms:modified>
</cp:coreProperties>
</file>