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1065" yWindow="1050" windowWidth="19830" windowHeight="9735" tabRatio="914"/>
  </bookViews>
  <sheets>
    <sheet name="Пункт 4.1Г-Ж" sheetId="32" r:id="rId1"/>
    <sheet name="Пункт 4.2Г_Ж" sheetId="31" r:id="rId2"/>
    <sheet name="Пункт 4.3" sheetId="3" r:id="rId3"/>
    <sheet name="Пункт 4.4" sheetId="4" r:id="rId4"/>
    <sheet name="Пункт 4.5" sheetId="25" r:id="rId5"/>
    <sheet name="Пункт 4.6" sheetId="28" r:id="rId6"/>
    <sheet name="Пункт 4.7" sheetId="29" r:id="rId7"/>
    <sheet name="Пункт 4.8" sheetId="30" r:id="rId8"/>
    <sheet name="Пункт 4.9" sheetId="9" r:id="rId9"/>
    <sheet name="Форма 2.1 2019" sheetId="33" state="hidden" r:id="rId10"/>
    <sheet name="Форма 2.2 2019" sheetId="34" state="hidden" r:id="rId11"/>
    <sheet name="Форма 2.1 2020" sheetId="37" state="hidden" r:id="rId12"/>
    <sheet name="Форма 2.2 2020" sheetId="38" state="hidden" r:id="rId13"/>
    <sheet name="Форма 2.3 2020" sheetId="39" state="hidden" r:id="rId14"/>
    <sheet name="Форма 2.3 2019" sheetId="35" state="hidden" r:id="rId15"/>
    <sheet name="Форма 3.1 2019" sheetId="36" state="hidden" r:id="rId16"/>
  </sheets>
  <definedNames>
    <definedName name="_xlnm._FilterDatabase" localSheetId="8" hidden="1">'Пункт 4.9'!$A$6:$AF$36</definedName>
    <definedName name="sub_11000_1">#N/A</definedName>
    <definedName name="sub_11011_1">#N/A</definedName>
    <definedName name="sub_12000_2">#REF!</definedName>
    <definedName name="_xlnm.Print_Titles" localSheetId="8">'Пункт 4.9'!$4:$6</definedName>
    <definedName name="_xlnm.Print_Titles" localSheetId="9">'Форма 2.1 2019'!$A$8:$IV$8</definedName>
    <definedName name="_xlnm.Print_Titles" localSheetId="11">'Форма 2.1 2020'!$8:$8</definedName>
    <definedName name="_xlnm.Print_Titles" localSheetId="14">'Форма 2.3 2019'!$A$8:$IV$8</definedName>
    <definedName name="_xlnm.Print_Titles" localSheetId="13">'Форма 2.3 2020'!$8:$8</definedName>
    <definedName name="Кв" localSheetId="9">#REF!</definedName>
    <definedName name="Кв" localSheetId="11">#REF!</definedName>
    <definedName name="Кв">#REF!</definedName>
    <definedName name="Кн" localSheetId="9">#REF!</definedName>
    <definedName name="Кн" localSheetId="11">#REF!</definedName>
    <definedName name="Кн">#REF!</definedName>
    <definedName name="_xlnm.Print_Area" localSheetId="0">'Пункт 4.1Г-Ж'!$A$1:$Q$33</definedName>
    <definedName name="_xlnm.Print_Area" localSheetId="1">'Пункт 4.2Г_Ж'!$A:$J</definedName>
    <definedName name="_xlnm.Print_Area" localSheetId="2">'Пункт 4.3'!$A$1:$D$23</definedName>
    <definedName name="_xlnm.Print_Area" localSheetId="3">'Пункт 4.4'!$A:$U</definedName>
    <definedName name="_xlnm.Print_Area" localSheetId="4">'Пункт 4.5'!$A$1:$Q$39</definedName>
    <definedName name="_xlnm.Print_Area" localSheetId="5">'Пункт 4.6'!$A$1:$S$26</definedName>
    <definedName name="_xlnm.Print_Area" localSheetId="6">'Пункт 4.7'!$A$1:$R$40</definedName>
    <definedName name="_xlnm.Print_Area" localSheetId="7">'Пункт 4.8'!$A$1:$U$37</definedName>
    <definedName name="_xlnm.Print_Area" localSheetId="8">'Пункт 4.9'!$A$1:$AD$36</definedName>
    <definedName name="_xlnm.Print_Area" localSheetId="9">'Форма 2.1 2019'!$A$1:$DD$38</definedName>
    <definedName name="_xlnm.Print_Area" localSheetId="11">'Форма 2.1 2020'!$A$1:$DD$38</definedName>
    <definedName name="_xlnm.Print_Area" localSheetId="12">'Форма 2.2 2020'!$A$1:$DD$29</definedName>
    <definedName name="_xlnm.Print_Area" localSheetId="14">'Форма 2.3 2019'!$A$1:$DD$53</definedName>
    <definedName name="_xlnm.Print_Area" localSheetId="13">'Форма 2.3 2020'!$A$1:$DD$49</definedName>
    <definedName name="_xlnm.Print_Area" localSheetId="15">'Форма 3.1 2019'!$B$1:$D$19</definedName>
    <definedName name="Рсрi" localSheetId="9">#REF!</definedName>
    <definedName name="Рсрi" localSheetId="11">#REF!</definedName>
    <definedName name="Рсрi">#REF!</definedName>
  </definedNames>
  <calcPr calcId="124519"/>
</workbook>
</file>

<file path=xl/calcChain.xml><?xml version="1.0" encoding="utf-8"?>
<calcChain xmlns="http://schemas.openxmlformats.org/spreadsheetml/2006/main">
  <c r="N22" i="32"/>
  <c r="N18"/>
  <c r="E29"/>
  <c r="E14"/>
  <c r="E28" l="1"/>
  <c r="E27"/>
  <c r="E13"/>
  <c r="B4" i="4" l="1"/>
  <c r="D11" i="3"/>
  <c r="D10" s="1"/>
  <c r="D9" s="1"/>
  <c r="D13"/>
  <c r="D12"/>
  <c r="D6"/>
  <c r="O27" i="32"/>
  <c r="P27"/>
  <c r="M27"/>
  <c r="L27"/>
  <c r="J27"/>
  <c r="I27"/>
  <c r="G27"/>
  <c r="F27"/>
  <c r="D27"/>
  <c r="C27"/>
  <c r="G26"/>
  <c r="F26"/>
  <c r="G25"/>
  <c r="F25"/>
  <c r="G24"/>
  <c r="F24"/>
  <c r="G23"/>
  <c r="F23"/>
  <c r="G22"/>
  <c r="F22"/>
  <c r="G21"/>
  <c r="F21"/>
  <c r="G20"/>
  <c r="F20"/>
  <c r="G19"/>
  <c r="F19"/>
  <c r="P11"/>
  <c r="O11"/>
  <c r="M11"/>
  <c r="L11"/>
  <c r="J11"/>
  <c r="I11"/>
  <c r="G11"/>
  <c r="F11"/>
  <c r="C11"/>
  <c r="D11"/>
  <c r="BR41" i="39"/>
  <c r="CR39"/>
  <c r="CR36"/>
  <c r="BR36"/>
  <c r="BF36"/>
  <c r="AT36"/>
  <c r="BR32"/>
  <c r="BR30"/>
  <c r="BR28"/>
  <c r="CR26"/>
  <c r="BR15"/>
  <c r="BR13"/>
  <c r="CR11"/>
  <c r="CR46" s="1"/>
  <c r="BR9"/>
  <c r="CR24" i="38"/>
  <c r="BR21"/>
  <c r="CR19"/>
  <c r="CR17"/>
  <c r="BF17"/>
  <c r="AT17"/>
  <c r="BR15"/>
  <c r="BR14"/>
  <c r="BR13"/>
  <c r="BR11"/>
  <c r="CR9"/>
  <c r="CR26" s="1"/>
  <c r="BR33" i="37"/>
  <c r="BR31"/>
  <c r="CR30"/>
  <c r="BR29"/>
  <c r="CR28"/>
  <c r="BR27"/>
  <c r="BR26"/>
  <c r="BR24"/>
  <c r="BR22"/>
  <c r="BR20"/>
  <c r="CR19"/>
  <c r="BR18"/>
  <c r="BR17"/>
  <c r="BR16"/>
  <c r="BR15"/>
  <c r="BF13"/>
  <c r="AT13"/>
  <c r="BR13" s="1"/>
  <c r="BR11"/>
  <c r="CR9"/>
  <c r="CR35" s="1"/>
  <c r="C12" i="36" l="1"/>
  <c r="CR39" i="35"/>
  <c r="CR36"/>
  <c r="BR32"/>
  <c r="BR28"/>
  <c r="CR26"/>
  <c r="BR21"/>
  <c r="BR15"/>
  <c r="BR13"/>
  <c r="CR11"/>
  <c r="CR46" s="1"/>
  <c r="CR24" i="34"/>
  <c r="CR19"/>
  <c r="CR17"/>
  <c r="BR14"/>
  <c r="BR11"/>
  <c r="CR9"/>
  <c r="CR26" s="1"/>
  <c r="CR35" i="33"/>
  <c r="BR33"/>
  <c r="BR31"/>
  <c r="CR30"/>
  <c r="BR29"/>
  <c r="CR28"/>
  <c r="BR24"/>
  <c r="BR22"/>
  <c r="BR20"/>
  <c r="CR19"/>
  <c r="BF13"/>
  <c r="AT13"/>
  <c r="BR11"/>
  <c r="CR9"/>
  <c r="D8" i="3" l="1"/>
  <c r="D7"/>
  <c r="P19" i="32"/>
  <c r="M19"/>
  <c r="M18" s="1"/>
  <c r="L19"/>
  <c r="D19"/>
  <c r="D18" s="1"/>
  <c r="C19"/>
  <c r="O18"/>
  <c r="L18"/>
  <c r="F18"/>
  <c r="C18"/>
  <c r="E11"/>
  <c r="G18" l="1"/>
</calcChain>
</file>

<file path=xl/sharedStrings.xml><?xml version="1.0" encoding="utf-8"?>
<sst xmlns="http://schemas.openxmlformats.org/spreadsheetml/2006/main" count="849" uniqueCount="281">
  <si>
    <t>N</t>
  </si>
  <si>
    <t>Категории обращений потребителей</t>
  </si>
  <si>
    <t>Формы обслуживания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</si>
  <si>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</si>
  <si>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</si>
  <si>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</si>
  <si>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</si>
  <si>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</si>
  <si>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Динамика изменения показателя, %</t>
  </si>
  <si>
    <t>Всего обращений потребителей, в том числе:</t>
  </si>
  <si>
    <t>1.1.</t>
  </si>
  <si>
    <t>оказание услуг по передаче электрической энергии</t>
  </si>
  <si>
    <t>1.2.</t>
  </si>
  <si>
    <t>осуществление технологического присоединения</t>
  </si>
  <si>
    <t>1.3.</t>
  </si>
  <si>
    <t>коммерческий учет электрической энергии</t>
  </si>
  <si>
    <t>1.4.</t>
  </si>
  <si>
    <t>качество обслуживания</t>
  </si>
  <si>
    <t>1.5.</t>
  </si>
  <si>
    <t>техническое обслуживание электросетевых объектов</t>
  </si>
  <si>
    <t>1.6.</t>
  </si>
  <si>
    <t>прочее (указать)</t>
  </si>
  <si>
    <t>Жалобы</t>
  </si>
  <si>
    <t>2.1.</t>
  </si>
  <si>
    <t>оказание услуг по передаче электрической энергии, в том числе:</t>
  </si>
  <si>
    <t>2.2.</t>
  </si>
  <si>
    <t>качество услуг по передаче электрической энергии</t>
  </si>
  <si>
    <t>2.3.</t>
  </si>
  <si>
    <t>качество электрической энергии</t>
  </si>
  <si>
    <t>2.4.</t>
  </si>
  <si>
    <t>2.5.</t>
  </si>
  <si>
    <t>2.6.</t>
  </si>
  <si>
    <t>техническое обслуживание объектов электросетевого хозяйства</t>
  </si>
  <si>
    <t>Заявка на оказание услуг</t>
  </si>
  <si>
    <t>3.1.</t>
  </si>
  <si>
    <t>по технологическому присоединению</t>
  </si>
  <si>
    <t>3.2.</t>
  </si>
  <si>
    <t>3.3.</t>
  </si>
  <si>
    <t>организация коммерческого учета электрической энергии</t>
  </si>
  <si>
    <t>(п.4.1.)</t>
  </si>
  <si>
    <t>Офис обслуживания потребителей</t>
  </si>
  <si>
    <t>Тип офиса</t>
  </si>
  <si>
    <t>Адрес местонахождения</t>
  </si>
  <si>
    <t>Номер телефона, адрес электронной почты</t>
  </si>
  <si>
    <t>Режим работы</t>
  </si>
  <si>
    <t>Предоставляемые услуги</t>
  </si>
  <si>
    <t>Количество потребителей, обратившихся очно в отчетном периоде</t>
  </si>
  <si>
    <t>Среднее время на обслуживание потребителя, мин.</t>
  </si>
  <si>
    <t>Среднее время ожидания потребителя в очереди, мин.</t>
  </si>
  <si>
    <t>Наименование</t>
  </si>
  <si>
    <t>Единица измерения</t>
  </si>
  <si>
    <t>Перечень номеров телефонов, выделенных для обслуживания потребителей:</t>
  </si>
  <si>
    <t>номер телефона</t>
  </si>
  <si>
    <t>Общее число телефонных вызовов от потребителей по выделенным номерам телефонов</t>
  </si>
  <si>
    <t>единицы</t>
  </si>
  <si>
    <t>Общее число телефонных вызовов от потребителей, на которые ответил оператор сетевой организации</t>
  </si>
  <si>
    <t>Среднее время ожидания ответа потребителем при телефонном вызове на выделенные номера телефонов за текущий период</t>
  </si>
  <si>
    <t>мин.</t>
  </si>
  <si>
    <t>Среднее время обработки телефонного вызова от потребителя на выделенные номера телефонов за текущий период</t>
  </si>
  <si>
    <t xml:space="preserve"> (п.4.3.)</t>
  </si>
  <si>
    <t>(п. 4.9.)</t>
  </si>
  <si>
    <t>№</t>
  </si>
  <si>
    <t>Идентификационный номер обращения</t>
  </si>
  <si>
    <t>Дата обращения</t>
  </si>
  <si>
    <t>Время обращения</t>
  </si>
  <si>
    <t>Форма обращения¹</t>
  </si>
  <si>
    <t>Обращения</t>
  </si>
  <si>
    <t>мероприятия по результатам обращения³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</si>
  <si>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</si>
  <si>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</si>
  <si>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</si>
  <si>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</si>
  <si>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</si>
  <si>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</si>
  <si>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</si>
  <si>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</si>
  <si>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</si>
  <si>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Качество услуг по передаче электрической энергии</t>
  </si>
  <si>
    <t>Качество электрической энергии</t>
  </si>
  <si>
    <t xml:space="preserve">Качество обслуживания потребителей </t>
  </si>
  <si>
    <t>По технологическому присоединению</t>
  </si>
  <si>
    <t>Организация коммерческого учета электроэнергии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</si>
  <si>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</si>
  <si>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</si>
  <si>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</si>
  <si>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Выполненные мероприятия по результатам обращения</t>
  </si>
  <si>
    <t>Планируемые мероприятия по результатам обращения</t>
  </si>
  <si>
    <t>+</t>
  </si>
  <si>
    <t xml:space="preserve"> </t>
  </si>
  <si>
    <t>Факт получения потребителем ответа</t>
  </si>
  <si>
    <t>Обращения потребителей, содержащие жалобу²</t>
  </si>
  <si>
    <t>-</t>
  </si>
  <si>
    <t>(п.4.4)</t>
  </si>
  <si>
    <t>2.1.2.</t>
  </si>
  <si>
    <t>2.1.1.</t>
  </si>
  <si>
    <t>дальнейшие мероприятия не требуются</t>
  </si>
  <si>
    <t xml:space="preserve">Прием заявок на технологическое присоединение, выдача потребителям истребуемых документов, предоставление консультации по вопросам оказания услуг, предоставление информации о результатах рассмотрения обращений  </t>
  </si>
  <si>
    <t>2019 год</t>
  </si>
  <si>
    <t>2020 год</t>
  </si>
  <si>
    <t>Предоставление консультации по вопросам оказания услуг.</t>
  </si>
  <si>
    <t>Обращения потребителей, содержащие заявку на оказание услуг</t>
  </si>
  <si>
    <t xml:space="preserve"> Информация о деятельности офисов обслуживания потребителей.</t>
  </si>
  <si>
    <t>2.1.3.</t>
  </si>
  <si>
    <t>(п.4.5.)</t>
  </si>
  <si>
    <t xml:space="preserve">Дополнительные услуги отсутствуют. </t>
  </si>
  <si>
    <t>(п. 4.6.)</t>
  </si>
  <si>
    <r>
      <t xml:space="preserve"> Мероприятия, направленные на работу с социально уязвимыми группами населения (пенсионеры, инвалиды, многодетные семьи, участники ВОВ и боевых действий на территориях других государств в соответствии с Федеральным </t>
    </r>
    <r>
      <rPr>
        <b/>
        <sz val="12"/>
        <rFont val="Times New Roman"/>
        <family val="1"/>
        <charset val="204"/>
      </rPr>
      <t>законом</t>
    </r>
    <r>
      <rPr>
        <b/>
        <sz val="12"/>
        <color theme="1"/>
        <rFont val="Times New Roman"/>
        <family val="1"/>
        <charset val="204"/>
      </rPr>
      <t xml:space="preserve"> от 12 января 1995 г. N 5-ФЗ "О ветеранах" (Собрание законодательства Российской Федерации, 2000, N 2, ст. 161; N 19, ст. 2023; 2001, N 1, ст. 2; N 33, ст. 3427; N 53, ст. 5030; 2002, N 30, ст. 3033; N 48, ст. 4743; N 52, ст. 5132; 2003, N 19, ст. 1750; 2004, N 19, ст. 1837; N 25, ст. 2480; N 27, ст. 2711; N 35, ст. 3607; N 52, ст. 5038; 2005, N 1, ст. 25; N 19, ст. 1748; N 52, ст. 5576; 2007, N 43, ст. 5084; 2008, N 9, ст. 817; N 29, ст. 3410; N 30, ст. 3609; N 40, ст. 4501; N 52, ст. 6224; 2009, N 18, ст. 2152; N 26, ст. 3133; N 29, ст. 3623; N 30, ст. 3739; N 51, ст. 6148; N 52, ст. 6403; 2010, N 19, ст. 2287; N 27, ст. 3433; N 30, ст. 3991; N 31, ст. 4206; N 50, ст. 6609; 2011, N 45, ст. 6337; N 47, ст. 6608; 2012, N 43, ст. 5782; 2013, N 14, ст. 1654; N 19, ст. 2331; N 27, ст. 3477; N 48, ст. 6165; 2014, N 23, ст. 2930; N 26, ст. 3406; N 52, ст. 7537; 2015, N 14, ст. 2008), матери-одиночки, участники ликвидации аварии на Чернобыльской АЭС и приравненные к ним категории граждан в соответствии с </t>
    </r>
    <r>
      <rPr>
        <b/>
        <sz val="12"/>
        <rFont val="Times New Roman"/>
        <family val="1"/>
        <charset val="204"/>
      </rPr>
      <t>Законом</t>
    </r>
    <r>
      <rPr>
        <b/>
        <sz val="12"/>
        <color theme="1"/>
        <rFont val="Times New Roman"/>
        <family val="1"/>
        <charset val="204"/>
      </rPr>
      <t xml:space="preserve"> Российской Федерации от 15.05.1991 N 1244-1 "О социальной защите граждан, подвергшихся воздействию радиации вследствие катастрофы на Чернобыльской АЭС" (Ведомости Съезда народных депутатов РСФСР и Верховного Совета РСФСР, 1991, N 21, ст. 699; Ведомости Съезда народных депутатов Российской Федерации и Верховного Совета Российской Федерации, 1992, N 32, ст. 1861; Собрание законодательства Российской Федерации, 1995, N 48, ст. 4561; 1996, N 51, ст. 5680; 1997, N 47, ст. 5341; 1998, N 48, ст. 5850; 1999, N 16, ст. 1937; N 28, ст. 3460; 2000, N 33, ст. 3348; 2001, N 1, ст. 2; N 7, ст. 610; N 33, ст. 3413; 2002, N 30, ст. 3033; N 50, ст. 4929; N 53, ст. 5030; 2002, N 52, ст. 5132; 2003, N 43, ст. 4108; N 52, ст. 5038; 2004, N 18, ст. 1689; N 35, ст. 3607; 2006, N 6, ст. 637; N 30, ст. 3288; N 50, ст. 5285; 2007, N 46, ст. 5554; 2008, N 9, ст. 817; N 29, ст. 3410; N 30, ст. 3616; N 52, ст. 6224; N 52, ст. 6236; 2009, N 18, ст. 2152; N 30, ст. 3739; 2011, N 23, ст. 3270; N 29, ст. 4297; N 47, ст. 6608; N 49, ст. 7024; 2012, N 26, ст. 3446; N 53, ст. 7654; 2013, N 19, ст. 2331; N 27, ст. 3443; N 27, ст. 3446; N 27, ст. 3477; N 51, ст. 6693; 2014, N 26, ст. 3406; N 30, ст. 4217; N 40, ст. 5322; N 52, ст. 7539; 2015, N 14, ст. 2008).</t>
    </r>
  </si>
  <si>
    <t>Согласно действующему законодательству РФ.</t>
  </si>
  <si>
    <t>(п.4.7)</t>
  </si>
  <si>
    <t xml:space="preserve"> Темы и результаты опросов потребителей, проводимых сетевой организацией для выявления мнения потребителей о качестве обслуживания, в рамках исполнения Единых стандартов качества обслуживания сетевыми организациями потребителей услуг сетевых организаций.</t>
  </si>
  <si>
    <t>Опросы потребителей для выявления мнения о качестве обслуживания проводились централизованно, посредством телефонной связи.</t>
  </si>
  <si>
    <t>Основные темы опроса потребителей, согласно анкете следующие:</t>
  </si>
  <si>
    <t>(п.4.8)</t>
  </si>
  <si>
    <t xml:space="preserve">1. Увеличилось количество  организационно-распорядительных документов по вопросам работы с заявителями и потребителями услуг </t>
  </si>
  <si>
    <t xml:space="preserve">            </t>
  </si>
  <si>
    <t>Информация по обращениям потребителей за 2020 год</t>
  </si>
  <si>
    <t>Участок 1</t>
  </si>
  <si>
    <t>Здание участка</t>
  </si>
  <si>
    <t>391334. Рязанская область, Касимовский район, р.п. Лашма</t>
  </si>
  <si>
    <t>Участок 2</t>
  </si>
  <si>
    <t>2</t>
  </si>
  <si>
    <t xml:space="preserve">391334. Рязанская область, Касимовский район, р.п. Елатьма,, пл Грибкова </t>
  </si>
  <si>
    <t>84913197617,  89209525013, 89051873988</t>
  </si>
  <si>
    <t>МУ МПЖКХ Гусь-Железный</t>
  </si>
  <si>
    <t>Центральный офис</t>
  </si>
  <si>
    <t>84913146131, 84913126005, 89065483235</t>
  </si>
  <si>
    <t>пн. - пят. 08:00-17:00,перерыв 12:00-13:00, выходной - суббота, вокресенье</t>
  </si>
  <si>
    <t>5-60мин</t>
  </si>
  <si>
    <t>5-15 мин</t>
  </si>
  <si>
    <t>391334. Рязанская область, Касимовский район, р.п.Гусь- Железный, ул. Дачная, д.9</t>
  </si>
  <si>
    <t>3</t>
  </si>
  <si>
    <t>Журнал, обращений, заявок</t>
  </si>
  <si>
    <t>Общее число телефонных вызовов от потребителей, на которые ответил оператор МУ МПЖКХ Гусь-Железный</t>
  </si>
  <si>
    <t>Общее число телефонных вызовов от потребителей, на которые ответил Представитель Участка №1</t>
  </si>
  <si>
    <t>Общее число телефонных вызовов от потребителей, на которые ответил Представитель Участка №2</t>
  </si>
  <si>
    <t>Г.М. Евстифеев</t>
  </si>
  <si>
    <t xml:space="preserve">Главный инженер </t>
  </si>
  <si>
    <t>Консультации по осуществлению технологического присоединения</t>
  </si>
  <si>
    <t>Категория обращений, в которой зарегистрировано наибольшее число обращений всего, обращений, содержащих жалобу, обращений, содержащих заявку на оказание услуг, поступивших в отчетном периоде, в соответствии с пунктом 4.1 Информации о качестве обслуживания потребителей услуг МУ МПЖКХ Гусь-Железный</t>
  </si>
  <si>
    <t>Год</t>
  </si>
  <si>
    <t>Заявки на оказание услуг по технологическому присоединению</t>
  </si>
  <si>
    <t>жалобы на качество услуг по передаче электрической энергии</t>
  </si>
  <si>
    <t>Описание дополнительных услуг, оказываемых потребителю в  МУ МПЖКХ Гусь-Железный, помимо услуг, указанных в Единых стандартах качества обслуживания сетевыми организациями потребителей сетевых организаций.</t>
  </si>
  <si>
    <t>Мероприятия, выполняемые МУ МПЖКХ Гусь-Железный в целях повышения качества обслуживания потребителей.</t>
  </si>
  <si>
    <t xml:space="preserve">2. Разрабатывается "Личный кабинет" </t>
  </si>
  <si>
    <t xml:space="preserve">3. Оптимизация процедур и сокращение сроков рассмотрения заявок на технологическое присоединение к электрическим сетям. </t>
  </si>
  <si>
    <t>4. Организован опрос потребителей для выявления мнения о качестве обслуживания.</t>
  </si>
  <si>
    <t>Качество предоставленных консультаций (достоверность, полнота сведений, аргументированность (наличие ссылок на нормы права)</t>
  </si>
  <si>
    <t xml:space="preserve"> Доброжелательность персонала </t>
  </si>
  <si>
    <t xml:space="preserve"> Доступность решения возникшего вопроса по телефону </t>
  </si>
  <si>
    <t>Возможность организации встречи с руководством структурных подразделений филиала для решения возникших вопросов</t>
  </si>
  <si>
    <t>Качество предоставляемых услуг (соблюдение сроков исполнения обязательств при оказании услуги по технологическому присоединению)</t>
  </si>
  <si>
    <t>Доступность информации об этапе рассмотрения заявки на оказание услуги по технологическому присоединению</t>
  </si>
  <si>
    <t>Качество предоставляемых услуг по передаче электрической энергии (качество электической энергии (уровень напряжения, частота отключений)</t>
  </si>
  <si>
    <t>Продолжительность отключений электроэнергии</t>
  </si>
  <si>
    <t>Степень удовлетворенности качеством предоставляемых услуг по вопросам учёта эл. энергии (установка, замена приборов учёта эл. энергии и пр.)</t>
  </si>
  <si>
    <t>Работа личного кабинета на сайте МУ МПЖКХ Гусь-Железный (оперативность получения необходимых сведений)</t>
  </si>
  <si>
    <t>Информативность сайта МУ МПЖКХ Гусь-Железный (возможность найти необходимую информацию самостоятельно)</t>
  </si>
  <si>
    <t>Реакция МУ МПЖКХ Гусь-Железный на жалобы (степень удовлетворенности ответами)</t>
  </si>
  <si>
    <t>Степень удовлетворенности деятельностью сотрудников МУ МПЖКХ Гусь-Железный при осуществлении процедуры технологического присоединения</t>
  </si>
  <si>
    <t>Оперативность реагирования работников МУ МПЖКХ Гусь-Железный при устранении возникших чрезвычайных ситуаций / аварий</t>
  </si>
  <si>
    <t>Оперативность оказания МУ МПЖКХ Гусь-Железный дополнительных услуг</t>
  </si>
  <si>
    <t>Информация по темам и результатам опросов потребителей раскрыта в соответствии с п. 10 "Единых стандартов качества обслуживания сетевыми организациями потребителей  услуг сетевых организаций" на официальном сайте МУ МПЖКХ Гусь-Железный в сети интернет  в разделе "Раскрытие информаци".</t>
  </si>
  <si>
    <t>Количество обращений, поступивших в сетевую организацию (всего), обращений, содержащих жалобу и (или) обращений, содержащих заявку на оказание услуг, поступивших в сетевую организацию, а также количество обращений, по которым были заключены договоры об осуществлении технологического присоединения и (или) договоры об оказании услуг по передаче электрической энергии, а также по которым были урегулированы жалобы в отчетном периоде, а также динамика по отношению к году, предшествующему отчетному</t>
  </si>
  <si>
    <t>Информация о заочном обслуживании потребителей посредством телефонной связи</t>
  </si>
  <si>
    <t>Форма 2.1 - Расчет значения индикатора информативности за 2019год</t>
  </si>
  <si>
    <t>(наименование территориальной сетевой организации)</t>
  </si>
  <si>
    <t>Наименование параметра (критерия), характеризующего индикатор</t>
  </si>
  <si>
    <t>Значение</t>
  </si>
  <si>
    <t>Ф / П * 100, %</t>
  </si>
  <si>
    <t>Зависи-мость</t>
  </si>
  <si>
    <t>Оценочный балл</t>
  </si>
  <si>
    <t>факти-ческое
(Ф)</t>
  </si>
  <si>
    <t>плановое
(П)</t>
  </si>
  <si>
    <t>1. Возможность личного приема заявителей и потребителей услуг уполномоченными должностными лицами территориальной сетевой организации - всего,</t>
  </si>
  <si>
    <t>в том числе, по критериям:</t>
  </si>
  <si>
    <t>1.1. Количество структурных</t>
  </si>
  <si>
    <t>прямая</t>
  </si>
  <si>
    <t>подразделений по работе с заявителями и потребителями услуг в процентном отношении к общему количеству структурных подразделений</t>
  </si>
  <si>
    <t>1.2. Количество утвержденных</t>
  </si>
  <si>
    <t>территориальной сетевой организацией в установленном порядке организационно-распорядительных документов по вопросам работы с заявителями и потребителями услуг - всего, шт.,            в том числе:</t>
  </si>
  <si>
    <t>а) регламенты оказания услуг и рассмотрения обращений заявителей и потребителей услуг, шт.</t>
  </si>
  <si>
    <t>б) наличие положения о деятельности структурного подразделения по работе 
с заявителями и потребителями услуг
(наличие - 1, отсутствие - 0), шт.</t>
  </si>
  <si>
    <t>в) должностные инструкции сотрудников, обслуживающих заявителей и потребителей услуг, шт.</t>
  </si>
  <si>
    <t>г) утвержденные территориальной сетевой организацией в установленном порядке формы отчетности о работе с заявителями и потребителями услуг, шт.</t>
  </si>
  <si>
    <t>2. Наличие телефонной связи для обращений потребителей услуг к уполномоченным должностным лицам территориальной сетевой организации, в том числе по критериям:</t>
  </si>
  <si>
    <t>2.1. Наличие единого телефонного</t>
  </si>
  <si>
    <t>номера для приема обращений потребителей услуг (наличие - 1, отсутствие - 0)</t>
  </si>
  <si>
    <t>2.2. Наличие информационно-</t>
  </si>
  <si>
    <t>справочной системы для автоматизации обработки обращений потребителей услуг, поступивших по телефону (наличие - 1, отсутствие - 0)</t>
  </si>
  <si>
    <t>2.3. Наличие системы</t>
  </si>
  <si>
    <t>автоинформирования потребителей услуг по телефону, предназначенной для доведения до них типовой информации (наличие - 1, отсутствие - 0)</t>
  </si>
  <si>
    <t>3. Наличие в сети Интернет сайта территориальной сетевой организации с возможностью обмена информацией с потребителями услуг посредством электронной почты (наличие - 1, отсутствие - 0)</t>
  </si>
  <si>
    <t>4. Проведение мероприятий по доведению до сведения потребителей услуг необходимой информации, в том числе путем ее размещения в сети Интернет, на бумажных носителях или иными доступными способами (проведение - 1, отсутствие - 0)</t>
  </si>
  <si>
    <t>5. Простота и доступность схемы обжалования потребителями услуг действий должностных лиц территориальной сетевой организации, по критерию</t>
  </si>
  <si>
    <t>обратная</t>
  </si>
  <si>
    <t>5.1. Общее количество обращений потребителей услуг о проведении консультаций по порядку обжалования действий (бездействия) территориальной сетевой организации в ходе исполнения своих функций в процентах от общего количества поступивших обращений</t>
  </si>
  <si>
    <t>6. Степень полноты, актуальности и достоверности предоставляемой потребителям услуг информации о деятельности территориальной сетевой организации - всего, в том числе по критериям:</t>
  </si>
  <si>
    <t>6.1. Общее количество обращений</t>
  </si>
  <si>
    <t>потребителей услуг о проведении консультаций по вопросам деятельности территориальной сетевой организации в процентах от общего количества поступивших обращений</t>
  </si>
  <si>
    <t>6.2. Количество обращений</t>
  </si>
  <si>
    <t>потребителей услуг с указанием на отсутствие необходимой информации, которая должна быть раскрыта территориальной сетевой организацией в соответствии с нормативными правовыми актами, в процентах от общего количества поступивших обращений</t>
  </si>
  <si>
    <t>7. Итого по индикатору 
информативности</t>
  </si>
  <si>
    <t>Начальник</t>
  </si>
  <si>
    <t>А.А. Куликов</t>
  </si>
  <si>
    <t>(должность)</t>
  </si>
  <si>
    <t>(Ф.И.О.)</t>
  </si>
  <si>
    <t>(подпись)</t>
  </si>
  <si>
    <t>Форма 2.2 - Расчет значения индикатора исполнительности за 2019год</t>
  </si>
  <si>
    <t>Наименование параметра (показателя), характеризующего индикатор</t>
  </si>
  <si>
    <t>1. Соблюдение сроков по процедурам взаимодействия с потребителями услуг (заявителями) - всего</t>
  </si>
  <si>
    <t>в том числе по критериям:</t>
  </si>
  <si>
    <t>1.1. Среднее время, затраченное территориальной сетевой организацией на направление проекта договора оказания услуг по передаче электрической энергии потребителю услуг (заявителю), дней</t>
  </si>
  <si>
    <t>1.2. Среднее время, необходимое для оборудования точки поставки приборами учета с момента подачи заявления потребителем услуг:</t>
  </si>
  <si>
    <t>а) для физических лиц, включая индивидуальных предпринимателей, и юридических лиц - субъектов малого и среднего предпринимательства, дней</t>
  </si>
  <si>
    <t>б) для остальных потребителей услуг, дней</t>
  </si>
  <si>
    <t>1.3. Количество случаев отказа от заключения и случаев расторжения потребителем услуг договоров оказания услуг по передаче электрической энергии, процентов от общего количества заключенных территориальной сетевой организацией договоров с потребителями услуг (заявителями), кроме физических лиц</t>
  </si>
  <si>
    <t>2. Соблюдение требований нормативных правовых актов Российской Федерации по поддержанию качества электрической энергии, по критерию</t>
  </si>
  <si>
    <t>2.1. Количество обращений потребителей услуг с указанием на ненадлежащее качество электрической энергии, процентов от общего количества поступивших обращений</t>
  </si>
  <si>
    <t>3. Наличие взаимодействия с потребителями услуг при выводе оборудования в ремонт и (или) из эксплуатации</t>
  </si>
  <si>
    <t>3.1. Наличие (отсутствие) установленной процедуры согласования с потребителями услуг графиков вывода электросетевого оборудования в ремонт и (или) из эксплуатации</t>
  </si>
  <si>
    <t>(наличие - 1, отсутствие - 0)</t>
  </si>
  <si>
    <t>3.2. Количество обращений потребителей услуг с указанием на несогласие введения предлагаемых территориальной сетевой организацией графиков вывода электросетевого оборудования в ремонт и (или) из эксплуатации, процентов от общего количества поступивших обращений, кроме физических лиц</t>
  </si>
  <si>
    <t>4. Соблюдение требований нормативных правовых актов по защите персональных данных потребителей услуг (заявителей), по критерию</t>
  </si>
  <si>
    <t>4.1. Количество обращений потребителей услуг (заявителей) с указанием на неправомерность использования персональных данных потребителей услуг (заявителей), процентов от общего количества поступивших обращений</t>
  </si>
  <si>
    <t>5. Итого по индикатору исполнительности</t>
  </si>
  <si>
    <t xml:space="preserve">  </t>
  </si>
  <si>
    <t>Форма 2.3 - Расчет значения индикатора результативности обратной связи за 2019год</t>
  </si>
  <si>
    <t>1. Наличие структурного подразделения территориальной сетевой организации по рассмотрению, обработке и принятию мер по обращениям потребителей услуг (наличие - 1, отсутствие - 0)</t>
  </si>
  <si>
    <t>2. Степень удовлетворения обращений потребителей услуг</t>
  </si>
  <si>
    <t>2.1. Общее количество обращений</t>
  </si>
  <si>
    <t>потребителей услуг с указанием на ненадлежащее качество услуг по передаче электрической энергии и обслуживание, в процентах от общего количества поступивших обращений</t>
  </si>
  <si>
    <t>2.2. Количество принятых мер по</t>
  </si>
  <si>
    <t>результатам рассмотрения обращений потребителей услуг с указанием на ненадлежащее качество услуг по передаче электрической энергии и обслуживание, в процентах от общего количества поступивших обращений</t>
  </si>
  <si>
    <t xml:space="preserve">2.3. Количество обращений, </t>
  </si>
  <si>
    <t>связанных с неудовлетворенностью принятыми мерами, указанными в п. 2.2 настоящей формы, поступивших от потребителей услуг в течение 30 рабочих дней после завершения мероприятий, указанных в п. 2.2 настоящей формы, в процентах от общего количества поступивших обращений</t>
  </si>
  <si>
    <t>2.4. Количество обращений</t>
  </si>
  <si>
    <t>потребителей услуг с указанием на ненадлежащее качество услуг, оказываемых территориальной сетевой организацией, поступивших в соответствующий контролирующий орган исполнительной власти, в процентах от общего количества поступивших обращений</t>
  </si>
  <si>
    <t xml:space="preserve">2.5. Количество отзывов и </t>
  </si>
  <si>
    <t>предложений по вопросам деятельности территориальной сетевой организации, поступивших через обратную связь, в процентах от общего количества поступивших обращений</t>
  </si>
  <si>
    <t>2.6. Количество реализованных</t>
  </si>
  <si>
    <t>изменений в деятельности организации, направленных на повышение качества обслуживания потребителей услуг, шт.</t>
  </si>
  <si>
    <t>3. Оперативность реагирования на обращения потребителей услуг - всего,</t>
  </si>
  <si>
    <t>3.1. Средняя продолжительность</t>
  </si>
  <si>
    <t>времени принятия мер по результатам обращения потребителя услуг, дней</t>
  </si>
  <si>
    <t>3.2. Взаимодействие территориальной</t>
  </si>
  <si>
    <t>сетевой организации с потребителями услуг с целью получения информации о качестве обслуживания, реализованное посредством:</t>
  </si>
  <si>
    <t>а) письменных опросов, шт. на 1000 потребителей услуг</t>
  </si>
  <si>
    <t>б) электронной связи через сеть Интернет, шт. на 1000 потребителей услуг</t>
  </si>
  <si>
    <t>в)* системы автоинформирования, 
шт. на 1000 потребителей услуг</t>
  </si>
  <si>
    <t>4. Индивидуальность подхода к потребителям услуг льготных категорий, по критерию</t>
  </si>
  <si>
    <t>4.1. Количество обращений потребителей услуг льготных категорий с указанием на неудовлетворительность качества их обслуживания, шт. на 1000 потребителей услуг</t>
  </si>
  <si>
    <t>5. Оперативность возмещения убытков потребителям услуг при несоблюдении территориальной сетевой организацией обязательств, предусмотренных нормативными правовыми актами и договорами</t>
  </si>
  <si>
    <t>5.1. Средняя продолжительность</t>
  </si>
  <si>
    <t>времени на принятие территориальной сетевой организацией мер по возмещению потребителю услуг убытков, месяцев</t>
  </si>
  <si>
    <t>5.2. Доля потребителей услуг,</t>
  </si>
  <si>
    <t>получивших возмещение убытков, возникших в результате неисполнения (ненадлежащего исполнения) территориальной сетевой организацией своих обязательств, от числа потребителей, в пользу которых было вынесено судебное решение, или возмещение было произведено во внесудебном порядке, %</t>
  </si>
  <si>
    <r>
      <t>6. Итого по индикатору результативности обратной связи, Р</t>
    </r>
    <r>
      <rPr>
        <sz val="8"/>
        <rFont val="Times New Roman"/>
        <family val="1"/>
        <charset val="204"/>
      </rPr>
      <t>с</t>
    </r>
  </si>
  <si>
    <r>
      <t>_____</t>
    </r>
    <r>
      <rPr>
        <sz val="9"/>
        <rFont val="Times New Roman"/>
        <family val="1"/>
        <charset val="204"/>
      </rPr>
      <t>*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Расчет производится при наличии в территориальной сетевой организации Системы автоинформирования (голосовая, СМС и другим способом).</t>
    </r>
  </si>
  <si>
    <r>
      <t xml:space="preserve">Форма 3.1 - Отчетные данные для расчета значения показателя качества рассмотрения заявок на технологическое присоединение к сети в период </t>
    </r>
    <r>
      <rPr>
        <u/>
        <sz val="12"/>
        <color indexed="8"/>
        <rFont val="Times New Roman"/>
        <family val="1"/>
        <charset val="204"/>
      </rPr>
      <t>2019 год</t>
    </r>
  </si>
  <si>
    <t>Наименование электросетевой организации (подразделения/филиала)</t>
  </si>
  <si>
    <t xml:space="preserve">Показатель </t>
  </si>
  <si>
    <t>Число, шт.</t>
  </si>
  <si>
    <t>Число заявок на технологическое присоединение к сети, поданных в соответствии с требованиями нормативных правовых актов, по которым сетевой организацией в соответствующий расчетный период направлен проект договора об осуществлении технологического присоединения заявителей к сети, шт.                                                                                                                                                                                                                                    (  Nзаяв _тпр  )</t>
  </si>
  <si>
    <t>Число заявок на технологическое присоединение к сети, поданных в соответствии с требованиями нормативных правовых актов, по которым сетевой организацией в соответствующий расчетный период направлен проект договора об осуществлении технологического присоединения заявителей к сети с нарушением установленных сроков его направления, шт. ( Nзаяв нс _тпр)</t>
  </si>
  <si>
    <t xml:space="preserve">Показатель качества рассмотрения заявок на технологическое присоединение к сети (                                                                    )  </t>
  </si>
  <si>
    <t>Начальник МУ МПЖКХ Гусь-Железный                                                                                                            А.А. Куликов</t>
  </si>
  <si>
    <t>где:   Nзаяв _тпр, число поданных в соответствии с требованиями нормативных правовых актов заявок на технологическое присоединение к сети, по которым сетевой организацией в соответствующий расчетный период направлен проект договора об осуществлении технологического присоединения заявителей к сети, шт.;   Nзаяв. нс _тпр- число поданных в соответствии с требованиями нормативных правовых актов заявок на технологическое присоединение к сети, по которым сетевой организацией в соответствующий расчетный период направлен проект договора об осуществлении технологического присоединения заявителей к сети с нарушением установленных сроков его направления, шт</t>
  </si>
  <si>
    <t>Форма 2.1 - Расчет значения индикатора информативности за 2020год</t>
  </si>
  <si>
    <t>Форма 2.2 - Расчет значения индикатора исполнительности за 2020год</t>
  </si>
  <si>
    <t>Форма 2.3 - Расчет значения индикатора результативности обратной связи за 2020год</t>
  </si>
  <si>
    <t>07.04.2020.</t>
  </si>
  <si>
    <t>11.0862020</t>
  </si>
  <si>
    <t>Выданы: Заявка Договор, ТУ, акт ТП</t>
  </si>
  <si>
    <t>4</t>
  </si>
  <si>
    <t>О</t>
  </si>
  <si>
    <t>Офис главного инженера</t>
  </si>
  <si>
    <t>391334. Рязанская область, Касимовский район, д. Лощинино, ул. Школьная, дом 3</t>
  </si>
  <si>
    <t>пн. - пят. 08:00-17:00,перерыв 12:00-13:00</t>
  </si>
  <si>
    <t>08:00-17:00                      без выходных</t>
  </si>
  <si>
    <t>5-7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</si>
</sst>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%"/>
  </numFmts>
  <fonts count="3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1"/>
      <color indexed="8"/>
      <name val="Calibri"/>
      <family val="2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9"/>
      <color indexed="9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i/>
      <sz val="18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name val="Times New Roman"/>
      <family val="1"/>
      <charset val="204"/>
    </font>
    <font>
      <b/>
      <sz val="1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7">
    <xf numFmtId="0" fontId="0" fillId="0" borderId="0"/>
    <xf numFmtId="0" fontId="7" fillId="0" borderId="0"/>
    <xf numFmtId="0" fontId="10" fillId="0" borderId="0"/>
    <xf numFmtId="0" fontId="7" fillId="0" borderId="0"/>
    <xf numFmtId="0" fontId="12" fillId="0" borderId="0"/>
    <xf numFmtId="0" fontId="7" fillId="0" borderId="0"/>
    <xf numFmtId="0" fontId="11" fillId="0" borderId="0"/>
    <xf numFmtId="0" fontId="11" fillId="0" borderId="0"/>
    <xf numFmtId="0" fontId="13" fillId="0" borderId="0"/>
    <xf numFmtId="0" fontId="18" fillId="0" borderId="0"/>
    <xf numFmtId="0" fontId="18" fillId="0" borderId="0"/>
    <xf numFmtId="0" fontId="7" fillId="0" borderId="0"/>
    <xf numFmtId="0" fontId="10" fillId="0" borderId="0"/>
    <xf numFmtId="0" fontId="30" fillId="0" borderId="0"/>
    <xf numFmtId="0" fontId="31" fillId="0" borderId="0"/>
    <xf numFmtId="0" fontId="32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301">
    <xf numFmtId="0" fontId="0" fillId="0" borderId="0" xfId="0"/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16" fontId="1" fillId="0" borderId="8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0" xfId="0" applyFont="1" applyFill="1"/>
    <xf numFmtId="0" fontId="2" fillId="0" borderId="0" xfId="0" applyFont="1"/>
    <xf numFmtId="0" fontId="4" fillId="2" borderId="8" xfId="0" applyFont="1" applyFill="1" applyBorder="1" applyAlignment="1">
      <alignment horizontal="center" vertical="center"/>
    </xf>
    <xf numFmtId="14" fontId="5" fillId="0" borderId="17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49" fontId="4" fillId="0" borderId="0" xfId="0" applyNumberFormat="1" applyFont="1" applyFill="1"/>
    <xf numFmtId="49" fontId="4" fillId="0" borderId="8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/>
    <xf numFmtId="0" fontId="2" fillId="0" borderId="0" xfId="0" applyFont="1" applyFill="1" applyAlignment="1">
      <alignment horizontal="right"/>
    </xf>
    <xf numFmtId="0" fontId="1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16" fontId="1" fillId="0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2" borderId="0" xfId="0" applyFont="1" applyFill="1" applyAlignment="1">
      <alignment horizontal="left"/>
    </xf>
    <xf numFmtId="0" fontId="0" fillId="0" borderId="0" xfId="0" applyFill="1" applyBorder="1"/>
    <xf numFmtId="0" fontId="9" fillId="3" borderId="17" xfId="0" applyFont="1" applyFill="1" applyBorder="1" applyAlignment="1">
      <alignment horizontal="center" vertical="center" wrapText="1"/>
    </xf>
    <xf numFmtId="164" fontId="9" fillId="3" borderId="17" xfId="0" applyNumberFormat="1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1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9" fontId="9" fillId="3" borderId="17" xfId="0" applyNumberFormat="1" applyFont="1" applyFill="1" applyBorder="1" applyAlignment="1">
      <alignment horizontal="center" vertical="center" wrapText="1"/>
    </xf>
    <xf numFmtId="9" fontId="9" fillId="0" borderId="17" xfId="0" applyNumberFormat="1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9" fontId="9" fillId="0" borderId="1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7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8" fillId="0" borderId="0" xfId="10"/>
    <xf numFmtId="16" fontId="1" fillId="0" borderId="17" xfId="10" applyNumberFormat="1" applyFont="1" applyBorder="1" applyAlignment="1">
      <alignment horizontal="center" vertical="center" wrapText="1"/>
    </xf>
    <xf numFmtId="0" fontId="1" fillId="0" borderId="17" xfId="10" applyFont="1" applyBorder="1" applyAlignment="1">
      <alignment vertical="center" wrapText="1"/>
    </xf>
    <xf numFmtId="0" fontId="1" fillId="0" borderId="17" xfId="10" applyFont="1" applyBorder="1" applyAlignment="1">
      <alignment horizontal="center" vertical="center" wrapText="1"/>
    </xf>
    <xf numFmtId="0" fontId="14" fillId="0" borderId="17" xfId="1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/>
    <xf numFmtId="0" fontId="2" fillId="0" borderId="0" xfId="0" applyFont="1"/>
    <xf numFmtId="0" fontId="0" fillId="0" borderId="0" xfId="0"/>
    <xf numFmtId="0" fontId="1" fillId="0" borderId="0" xfId="0" applyFont="1"/>
    <xf numFmtId="0" fontId="16" fillId="0" borderId="0" xfId="0" applyFont="1"/>
    <xf numFmtId="0" fontId="15" fillId="0" borderId="0" xfId="0" applyFont="1" applyAlignment="1">
      <alignment vertical="center" wrapText="1"/>
    </xf>
    <xf numFmtId="0" fontId="0" fillId="0" borderId="0" xfId="0"/>
    <xf numFmtId="0" fontId="3" fillId="0" borderId="0" xfId="0" applyFont="1" applyAlignment="1"/>
    <xf numFmtId="49" fontId="4" fillId="0" borderId="17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19" fillId="2" borderId="1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/>
    <xf numFmtId="20" fontId="5" fillId="0" borderId="17" xfId="0" applyNumberFormat="1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1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0" fontId="20" fillId="0" borderId="0" xfId="0" applyFont="1" applyFill="1"/>
    <xf numFmtId="0" fontId="0" fillId="0" borderId="18" xfId="0" applyBorder="1" applyAlignment="1">
      <alignment horizontal="center"/>
    </xf>
    <xf numFmtId="0" fontId="1" fillId="0" borderId="17" xfId="0" applyNumberFormat="1" applyFont="1" applyFill="1" applyBorder="1" applyAlignment="1">
      <alignment horizontal="center" vertical="center" wrapText="1"/>
    </xf>
    <xf numFmtId="0" fontId="21" fillId="0" borderId="8" xfId="0" applyNumberFormat="1" applyFont="1" applyBorder="1" applyAlignment="1">
      <alignment horizontal="center" vertical="center" wrapText="1"/>
    </xf>
    <xf numFmtId="49" fontId="21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3" fillId="0" borderId="17" xfId="0" applyFont="1" applyBorder="1" applyAlignment="1">
      <alignment vertical="top"/>
    </xf>
    <xf numFmtId="0" fontId="22" fillId="0" borderId="17" xfId="0" applyFont="1" applyBorder="1" applyAlignment="1">
      <alignment horizontal="center" vertical="top" wrapText="1"/>
    </xf>
    <xf numFmtId="0" fontId="23" fillId="0" borderId="0" xfId="0" applyFont="1"/>
    <xf numFmtId="0" fontId="22" fillId="0" borderId="0" xfId="0" applyFont="1"/>
    <xf numFmtId="0" fontId="24" fillId="0" borderId="17" xfId="0" applyFont="1" applyBorder="1"/>
    <xf numFmtId="0" fontId="22" fillId="0" borderId="17" xfId="0" applyFont="1" applyBorder="1"/>
    <xf numFmtId="0" fontId="23" fillId="0" borderId="0" xfId="0" applyFont="1" applyAlignment="1"/>
    <xf numFmtId="0" fontId="24" fillId="2" borderId="0" xfId="0" applyFont="1" applyFill="1"/>
    <xf numFmtId="0" fontId="24" fillId="0" borderId="0" xfId="0" applyFont="1" applyFill="1"/>
    <xf numFmtId="0" fontId="24" fillId="0" borderId="0" xfId="0" applyFont="1"/>
    <xf numFmtId="0" fontId="14" fillId="0" borderId="0" xfId="12" applyFont="1" applyAlignment="1">
      <alignment horizontal="left"/>
    </xf>
    <xf numFmtId="0" fontId="14" fillId="0" borderId="0" xfId="12" applyFont="1" applyFill="1" applyAlignment="1">
      <alignment horizontal="left"/>
    </xf>
    <xf numFmtId="0" fontId="26" fillId="0" borderId="0" xfId="12" applyFont="1" applyFill="1" applyAlignment="1">
      <alignment horizontal="left" vertical="top"/>
    </xf>
    <xf numFmtId="0" fontId="14" fillId="0" borderId="0" xfId="12" applyFont="1" applyAlignment="1">
      <alignment horizontal="center" vertical="center" wrapText="1"/>
    </xf>
    <xf numFmtId="0" fontId="14" fillId="0" borderId="0" xfId="12" applyFont="1" applyAlignment="1">
      <alignment horizontal="left" vertical="top"/>
    </xf>
    <xf numFmtId="0" fontId="14" fillId="0" borderId="19" xfId="12" applyFont="1" applyFill="1" applyBorder="1" applyAlignment="1">
      <alignment horizontal="left"/>
    </xf>
    <xf numFmtId="0" fontId="14" fillId="0" borderId="10" xfId="12" applyFont="1" applyFill="1" applyBorder="1" applyAlignment="1">
      <alignment horizontal="left"/>
    </xf>
    <xf numFmtId="0" fontId="14" fillId="0" borderId="0" xfId="12" applyFont="1" applyBorder="1" applyAlignment="1">
      <alignment horizontal="left"/>
    </xf>
    <xf numFmtId="0" fontId="14" fillId="0" borderId="26" xfId="12" applyFont="1" applyFill="1" applyBorder="1" applyAlignment="1">
      <alignment horizontal="left"/>
    </xf>
    <xf numFmtId="0" fontId="14" fillId="6" borderId="0" xfId="12" applyFont="1" applyFill="1" applyAlignment="1">
      <alignment horizontal="left"/>
    </xf>
    <xf numFmtId="0" fontId="14" fillId="0" borderId="11" xfId="12" applyFont="1" applyFill="1" applyBorder="1" applyAlignment="1">
      <alignment horizontal="left" wrapText="1"/>
    </xf>
    <xf numFmtId="0" fontId="14" fillId="0" borderId="12" xfId="12" applyFont="1" applyFill="1" applyBorder="1" applyAlignment="1">
      <alignment horizontal="left" wrapText="1"/>
    </xf>
    <xf numFmtId="0" fontId="14" fillId="0" borderId="11" xfId="12" applyFont="1" applyFill="1" applyBorder="1" applyAlignment="1">
      <alignment horizontal="center"/>
    </xf>
    <xf numFmtId="0" fontId="14" fillId="0" borderId="12" xfId="12" applyFont="1" applyFill="1" applyBorder="1" applyAlignment="1">
      <alignment horizontal="center"/>
    </xf>
    <xf numFmtId="0" fontId="14" fillId="6" borderId="0" xfId="12" applyFont="1" applyFill="1" applyBorder="1" applyAlignment="1">
      <alignment horizontal="left"/>
    </xf>
    <xf numFmtId="10" fontId="14" fillId="0" borderId="12" xfId="12" applyNumberFormat="1" applyFont="1" applyFill="1" applyBorder="1" applyAlignment="1">
      <alignment horizontal="center"/>
    </xf>
    <xf numFmtId="0" fontId="14" fillId="0" borderId="28" xfId="12" applyFont="1" applyFill="1" applyBorder="1" applyAlignment="1">
      <alignment horizontal="left"/>
    </xf>
    <xf numFmtId="0" fontId="14" fillId="0" borderId="29" xfId="12" applyFont="1" applyFill="1" applyBorder="1" applyAlignment="1">
      <alignment horizontal="left" wrapText="1"/>
    </xf>
    <xf numFmtId="0" fontId="14" fillId="0" borderId="30" xfId="12" applyFont="1" applyFill="1" applyBorder="1" applyAlignment="1">
      <alignment horizontal="left" wrapText="1"/>
    </xf>
    <xf numFmtId="0" fontId="14" fillId="0" borderId="31" xfId="12" applyFont="1" applyFill="1" applyBorder="1" applyAlignment="1">
      <alignment horizontal="left"/>
    </xf>
    <xf numFmtId="0" fontId="14" fillId="0" borderId="0" xfId="12" applyFont="1" applyFill="1" applyBorder="1" applyAlignment="1">
      <alignment horizontal="left" wrapText="1"/>
    </xf>
    <xf numFmtId="0" fontId="14" fillId="0" borderId="32" xfId="12" applyFont="1" applyFill="1" applyBorder="1" applyAlignment="1">
      <alignment horizontal="left" wrapText="1"/>
    </xf>
    <xf numFmtId="0" fontId="14" fillId="0" borderId="0" xfId="12" applyFont="1" applyFill="1" applyBorder="1" applyAlignment="1">
      <alignment horizontal="center"/>
    </xf>
    <xf numFmtId="0" fontId="14" fillId="0" borderId="32" xfId="12" applyFont="1" applyFill="1" applyBorder="1" applyAlignment="1">
      <alignment horizontal="center"/>
    </xf>
    <xf numFmtId="10" fontId="14" fillId="0" borderId="32" xfId="12" applyNumberFormat="1" applyFont="1" applyFill="1" applyBorder="1" applyAlignment="1">
      <alignment horizontal="center"/>
    </xf>
    <xf numFmtId="0" fontId="10" fillId="0" borderId="0" xfId="12"/>
    <xf numFmtId="0" fontId="14" fillId="0" borderId="25" xfId="12" applyFont="1" applyBorder="1" applyAlignment="1">
      <alignment horizontal="left"/>
    </xf>
    <xf numFmtId="0" fontId="26" fillId="0" borderId="0" xfId="12" applyFont="1" applyAlignment="1">
      <alignment horizontal="left"/>
    </xf>
    <xf numFmtId="0" fontId="15" fillId="0" borderId="0" xfId="10" applyFont="1" applyAlignment="1">
      <alignment horizontal="center" vertical="center" wrapText="1"/>
    </xf>
    <xf numFmtId="0" fontId="7" fillId="0" borderId="0" xfId="10" applyFont="1" applyAlignment="1">
      <alignment vertical="center" wrapText="1"/>
    </xf>
    <xf numFmtId="0" fontId="15" fillId="0" borderId="35" xfId="10" applyFont="1" applyBorder="1" applyAlignment="1">
      <alignment horizontal="center" vertical="center" wrapText="1"/>
    </xf>
    <xf numFmtId="0" fontId="15" fillId="0" borderId="38" xfId="10" applyFont="1" applyBorder="1" applyAlignment="1">
      <alignment horizontal="left" vertical="center" wrapText="1" indent="1"/>
    </xf>
    <xf numFmtId="0" fontId="15" fillId="0" borderId="41" xfId="10" applyFont="1" applyBorder="1" applyAlignment="1">
      <alignment horizontal="left" vertical="center" wrapText="1" indent="1"/>
    </xf>
    <xf numFmtId="0" fontId="15" fillId="0" borderId="0" xfId="10" applyFont="1" applyBorder="1" applyAlignment="1">
      <alignment horizontal="left" vertical="center" wrapText="1" indent="1"/>
    </xf>
    <xf numFmtId="1" fontId="7" fillId="0" borderId="0" xfId="10" applyNumberFormat="1" applyFont="1" applyBorder="1" applyAlignment="1">
      <alignment horizontal="center" vertical="center" wrapText="1"/>
    </xf>
    <xf numFmtId="0" fontId="25" fillId="0" borderId="0" xfId="13" applyFont="1" applyAlignment="1">
      <alignment vertical="top" wrapText="1"/>
    </xf>
    <xf numFmtId="0" fontId="14" fillId="0" borderId="0" xfId="12" applyFont="1" applyBorder="1" applyAlignment="1">
      <alignment horizontal="left" vertical="top"/>
    </xf>
    <xf numFmtId="0" fontId="14" fillId="0" borderId="0" xfId="12" applyFont="1" applyFill="1" applyBorder="1" applyAlignment="1">
      <alignment horizontal="left"/>
    </xf>
    <xf numFmtId="0" fontId="1" fillId="0" borderId="44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2" borderId="0" xfId="0" applyNumberFormat="1" applyFont="1" applyFill="1" applyBorder="1" applyAlignment="1">
      <alignment vertical="center" wrapText="1"/>
    </xf>
    <xf numFmtId="0" fontId="8" fillId="2" borderId="17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3" fillId="0" borderId="0" xfId="0" applyFont="1" applyAlignment="1"/>
    <xf numFmtId="0" fontId="6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1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16" fillId="2" borderId="0" xfId="0" applyFont="1" applyFill="1" applyAlignment="1">
      <alignment horizontal="justify" wrapText="1"/>
    </xf>
    <xf numFmtId="0" fontId="5" fillId="0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14" fillId="0" borderId="25" xfId="12" applyFont="1" applyFill="1" applyBorder="1" applyAlignment="1">
      <alignment horizontal="center" wrapText="1"/>
    </xf>
    <xf numFmtId="0" fontId="14" fillId="0" borderId="25" xfId="12" applyFont="1" applyFill="1" applyBorder="1" applyAlignment="1">
      <alignment horizontal="center"/>
    </xf>
    <xf numFmtId="0" fontId="26" fillId="0" borderId="11" xfId="12" applyFont="1" applyFill="1" applyBorder="1" applyAlignment="1">
      <alignment horizontal="center" vertical="top"/>
    </xf>
    <xf numFmtId="0" fontId="14" fillId="0" borderId="20" xfId="12" applyFont="1" applyFill="1" applyBorder="1" applyAlignment="1">
      <alignment horizontal="left" wrapText="1"/>
    </xf>
    <xf numFmtId="0" fontId="14" fillId="0" borderId="21" xfId="12" applyFont="1" applyFill="1" applyBorder="1" applyAlignment="1">
      <alignment horizontal="left" wrapText="1"/>
    </xf>
    <xf numFmtId="0" fontId="14" fillId="0" borderId="19" xfId="12" applyFont="1" applyFill="1" applyBorder="1" applyAlignment="1">
      <alignment horizontal="center"/>
    </xf>
    <xf numFmtId="0" fontId="14" fillId="0" borderId="20" xfId="12" applyFont="1" applyFill="1" applyBorder="1" applyAlignment="1">
      <alignment horizontal="center"/>
    </xf>
    <xf numFmtId="0" fontId="14" fillId="0" borderId="21" xfId="12" applyFont="1" applyFill="1" applyBorder="1" applyAlignment="1">
      <alignment horizontal="center"/>
    </xf>
    <xf numFmtId="165" fontId="14" fillId="0" borderId="19" xfId="12" applyNumberFormat="1" applyFont="1" applyFill="1" applyBorder="1" applyAlignment="1">
      <alignment horizontal="center"/>
    </xf>
    <xf numFmtId="165" fontId="14" fillId="0" borderId="20" xfId="12" applyNumberFormat="1" applyFont="1" applyFill="1" applyBorder="1" applyAlignment="1">
      <alignment horizontal="center"/>
    </xf>
    <xf numFmtId="165" fontId="14" fillId="0" borderId="21" xfId="12" applyNumberFormat="1" applyFont="1" applyFill="1" applyBorder="1" applyAlignment="1">
      <alignment horizontal="center"/>
    </xf>
    <xf numFmtId="0" fontId="14" fillId="0" borderId="11" xfId="12" applyFont="1" applyFill="1" applyBorder="1" applyAlignment="1">
      <alignment horizontal="left" wrapText="1" indent="2"/>
    </xf>
    <xf numFmtId="0" fontId="14" fillId="0" borderId="12" xfId="12" applyFont="1" applyFill="1" applyBorder="1" applyAlignment="1">
      <alignment horizontal="left" wrapText="1" indent="2"/>
    </xf>
    <xf numFmtId="10" fontId="14" fillId="0" borderId="10" xfId="12" applyNumberFormat="1" applyFont="1" applyFill="1" applyBorder="1" applyAlignment="1">
      <alignment horizontal="center"/>
    </xf>
    <xf numFmtId="10" fontId="14" fillId="0" borderId="11" xfId="12" applyNumberFormat="1" applyFont="1" applyFill="1" applyBorder="1" applyAlignment="1">
      <alignment horizontal="center"/>
    </xf>
    <xf numFmtId="10" fontId="14" fillId="0" borderId="12" xfId="12" applyNumberFormat="1" applyFont="1" applyFill="1" applyBorder="1" applyAlignment="1">
      <alignment horizontal="center"/>
    </xf>
    <xf numFmtId="10" fontId="14" fillId="0" borderId="26" xfId="12" applyNumberFormat="1" applyFont="1" applyFill="1" applyBorder="1" applyAlignment="1">
      <alignment horizontal="center"/>
    </xf>
    <xf numFmtId="10" fontId="14" fillId="0" borderId="25" xfId="12" applyNumberFormat="1" applyFont="1" applyFill="1" applyBorder="1" applyAlignment="1">
      <alignment horizontal="center"/>
    </xf>
    <xf numFmtId="10" fontId="14" fillId="0" borderId="27" xfId="12" applyNumberFormat="1" applyFont="1" applyFill="1" applyBorder="1" applyAlignment="1">
      <alignment horizontal="center"/>
    </xf>
    <xf numFmtId="9" fontId="14" fillId="0" borderId="10" xfId="12" applyNumberFormat="1" applyFont="1" applyFill="1" applyBorder="1" applyAlignment="1">
      <alignment horizontal="center"/>
    </xf>
    <xf numFmtId="0" fontId="14" fillId="0" borderId="11" xfId="12" applyNumberFormat="1" applyFont="1" applyFill="1" applyBorder="1" applyAlignment="1">
      <alignment horizontal="center"/>
    </xf>
    <xf numFmtId="0" fontId="14" fillId="0" borderId="12" xfId="12" applyNumberFormat="1" applyFont="1" applyFill="1" applyBorder="1" applyAlignment="1">
      <alignment horizontal="center"/>
    </xf>
    <xf numFmtId="0" fontId="14" fillId="0" borderId="26" xfId="12" applyNumberFormat="1" applyFont="1" applyFill="1" applyBorder="1" applyAlignment="1">
      <alignment horizontal="center"/>
    </xf>
    <xf numFmtId="0" fontId="14" fillId="0" borderId="25" xfId="12" applyNumberFormat="1" applyFont="1" applyFill="1" applyBorder="1" applyAlignment="1">
      <alignment horizontal="center"/>
    </xf>
    <xf numFmtId="0" fontId="14" fillId="0" borderId="27" xfId="12" applyNumberFormat="1" applyFont="1" applyFill="1" applyBorder="1" applyAlignment="1">
      <alignment horizontal="center"/>
    </xf>
    <xf numFmtId="0" fontId="14" fillId="0" borderId="10" xfId="12" applyFont="1" applyFill="1" applyBorder="1" applyAlignment="1">
      <alignment horizontal="center"/>
    </xf>
    <xf numFmtId="0" fontId="14" fillId="0" borderId="11" xfId="12" applyFont="1" applyFill="1" applyBorder="1" applyAlignment="1">
      <alignment horizontal="center"/>
    </xf>
    <xf numFmtId="0" fontId="14" fillId="0" borderId="12" xfId="12" applyFont="1" applyFill="1" applyBorder="1" applyAlignment="1">
      <alignment horizontal="center"/>
    </xf>
    <xf numFmtId="0" fontId="14" fillId="0" borderId="26" xfId="12" applyFont="1" applyFill="1" applyBorder="1" applyAlignment="1">
      <alignment horizontal="center"/>
    </xf>
    <xf numFmtId="0" fontId="14" fillId="0" borderId="27" xfId="12" applyFont="1" applyFill="1" applyBorder="1" applyAlignment="1">
      <alignment horizontal="center"/>
    </xf>
    <xf numFmtId="0" fontId="14" fillId="0" borderId="25" xfId="12" applyFont="1" applyFill="1" applyBorder="1" applyAlignment="1">
      <alignment horizontal="left" wrapText="1"/>
    </xf>
    <xf numFmtId="0" fontId="14" fillId="0" borderId="27" xfId="12" applyFont="1" applyFill="1" applyBorder="1" applyAlignment="1">
      <alignment horizontal="left" wrapText="1"/>
    </xf>
    <xf numFmtId="0" fontId="21" fillId="0" borderId="10" xfId="12" applyFont="1" applyFill="1" applyBorder="1" applyAlignment="1">
      <alignment horizontal="center"/>
    </xf>
    <xf numFmtId="0" fontId="21" fillId="0" borderId="11" xfId="12" applyFont="1" applyFill="1" applyBorder="1" applyAlignment="1">
      <alignment horizontal="center"/>
    </xf>
    <xf numFmtId="0" fontId="21" fillId="0" borderId="12" xfId="12" applyFont="1" applyFill="1" applyBorder="1" applyAlignment="1">
      <alignment horizontal="center"/>
    </xf>
    <xf numFmtId="0" fontId="21" fillId="0" borderId="26" xfId="12" applyFont="1" applyFill="1" applyBorder="1" applyAlignment="1">
      <alignment horizontal="center"/>
    </xf>
    <xf numFmtId="0" fontId="21" fillId="0" borderId="25" xfId="12" applyFont="1" applyFill="1" applyBorder="1" applyAlignment="1">
      <alignment horizontal="center"/>
    </xf>
    <xf numFmtId="0" fontId="21" fillId="0" borderId="27" xfId="12" applyFont="1" applyFill="1" applyBorder="1" applyAlignment="1">
      <alignment horizontal="center"/>
    </xf>
    <xf numFmtId="10" fontId="14" fillId="0" borderId="19" xfId="12" applyNumberFormat="1" applyFont="1" applyFill="1" applyBorder="1" applyAlignment="1">
      <alignment horizontal="center"/>
    </xf>
    <xf numFmtId="10" fontId="14" fillId="0" borderId="20" xfId="12" applyNumberFormat="1" applyFont="1" applyFill="1" applyBorder="1" applyAlignment="1">
      <alignment horizontal="center"/>
    </xf>
    <xf numFmtId="10" fontId="14" fillId="0" borderId="21" xfId="12" applyNumberFormat="1" applyFont="1" applyFill="1" applyBorder="1" applyAlignment="1">
      <alignment horizontal="center"/>
    </xf>
    <xf numFmtId="9" fontId="14" fillId="0" borderId="19" xfId="12" applyNumberFormat="1" applyFont="1" applyFill="1" applyBorder="1" applyAlignment="1">
      <alignment horizontal="center"/>
    </xf>
    <xf numFmtId="3" fontId="14" fillId="0" borderId="10" xfId="12" applyNumberFormat="1" applyFont="1" applyFill="1" applyBorder="1" applyAlignment="1">
      <alignment horizontal="center"/>
    </xf>
    <xf numFmtId="0" fontId="14" fillId="0" borderId="19" xfId="12" applyFont="1" applyFill="1" applyBorder="1" applyAlignment="1">
      <alignment horizontal="center" vertical="top"/>
    </xf>
    <xf numFmtId="0" fontId="14" fillId="0" borderId="20" xfId="12" applyFont="1" applyFill="1" applyBorder="1" applyAlignment="1">
      <alignment horizontal="center" vertical="top"/>
    </xf>
    <xf numFmtId="0" fontId="14" fillId="0" borderId="21" xfId="12" applyFont="1" applyFill="1" applyBorder="1" applyAlignment="1">
      <alignment horizontal="center" vertical="top"/>
    </xf>
    <xf numFmtId="0" fontId="25" fillId="0" borderId="0" xfId="12" applyFont="1" applyAlignment="1">
      <alignment horizontal="center"/>
    </xf>
    <xf numFmtId="0" fontId="14" fillId="0" borderId="10" xfId="12" applyFont="1" applyFill="1" applyBorder="1" applyAlignment="1">
      <alignment horizontal="center" vertical="center" wrapText="1"/>
    </xf>
    <xf numFmtId="0" fontId="14" fillId="0" borderId="11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vertical="center" wrapText="1"/>
    </xf>
    <xf numFmtId="0" fontId="14" fillId="0" borderId="26" xfId="12" applyFont="1" applyFill="1" applyBorder="1" applyAlignment="1">
      <alignment horizontal="center" vertical="center" wrapText="1"/>
    </xf>
    <xf numFmtId="0" fontId="14" fillId="0" borderId="25" xfId="12" applyFont="1" applyFill="1" applyBorder="1" applyAlignment="1">
      <alignment horizontal="center" vertical="center" wrapText="1"/>
    </xf>
    <xf numFmtId="0" fontId="14" fillId="0" borderId="27" xfId="12" applyFont="1" applyFill="1" applyBorder="1" applyAlignment="1">
      <alignment horizontal="center" vertical="center" wrapText="1"/>
    </xf>
    <xf numFmtId="0" fontId="14" fillId="0" borderId="19" xfId="12" applyFont="1" applyFill="1" applyBorder="1" applyAlignment="1">
      <alignment horizontal="center" vertical="center" wrapText="1"/>
    </xf>
    <xf numFmtId="0" fontId="14" fillId="0" borderId="20" xfId="12" applyFont="1" applyFill="1" applyBorder="1" applyAlignment="1">
      <alignment horizontal="center" vertical="center" wrapText="1"/>
    </xf>
    <xf numFmtId="0" fontId="14" fillId="0" borderId="21" xfId="12" applyFont="1" applyFill="1" applyBorder="1" applyAlignment="1">
      <alignment horizontal="center" vertical="center" wrapText="1"/>
    </xf>
    <xf numFmtId="0" fontId="14" fillId="0" borderId="29" xfId="12" applyFont="1" applyFill="1" applyBorder="1" applyAlignment="1">
      <alignment horizontal="left" wrapText="1"/>
    </xf>
    <xf numFmtId="9" fontId="14" fillId="0" borderId="28" xfId="12" applyNumberFormat="1" applyFont="1" applyFill="1" applyBorder="1" applyAlignment="1">
      <alignment horizontal="center"/>
    </xf>
    <xf numFmtId="0" fontId="14" fillId="0" borderId="29" xfId="12" applyFont="1" applyFill="1" applyBorder="1" applyAlignment="1">
      <alignment horizontal="center"/>
    </xf>
    <xf numFmtId="0" fontId="14" fillId="0" borderId="30" xfId="12" applyFont="1" applyFill="1" applyBorder="1" applyAlignment="1">
      <alignment horizontal="center"/>
    </xf>
    <xf numFmtId="10" fontId="14" fillId="0" borderId="28" xfId="12" applyNumberFormat="1" applyFont="1" applyFill="1" applyBorder="1" applyAlignment="1">
      <alignment horizontal="center"/>
    </xf>
    <xf numFmtId="10" fontId="14" fillId="0" borderId="29" xfId="12" applyNumberFormat="1" applyFont="1" applyFill="1" applyBorder="1" applyAlignment="1">
      <alignment horizontal="center"/>
    </xf>
    <xf numFmtId="10" fontId="14" fillId="0" borderId="30" xfId="12" applyNumberFormat="1" applyFont="1" applyFill="1" applyBorder="1" applyAlignment="1">
      <alignment horizontal="center"/>
    </xf>
    <xf numFmtId="0" fontId="14" fillId="0" borderId="28" xfId="12" applyFont="1" applyFill="1" applyBorder="1" applyAlignment="1">
      <alignment horizontal="center"/>
    </xf>
    <xf numFmtId="0" fontId="14" fillId="0" borderId="20" xfId="12" applyFont="1" applyFill="1" applyBorder="1" applyAlignment="1">
      <alignment horizontal="left" vertical="top" wrapText="1"/>
    </xf>
    <xf numFmtId="9" fontId="14" fillId="0" borderId="20" xfId="12" applyNumberFormat="1" applyFont="1" applyFill="1" applyBorder="1" applyAlignment="1">
      <alignment horizontal="center"/>
    </xf>
    <xf numFmtId="9" fontId="14" fillId="0" borderId="21" xfId="12" applyNumberFormat="1" applyFont="1" applyFill="1" applyBorder="1" applyAlignment="1">
      <alignment horizontal="center"/>
    </xf>
    <xf numFmtId="0" fontId="14" fillId="0" borderId="20" xfId="12" applyFont="1" applyFill="1" applyBorder="1" applyAlignment="1">
      <alignment wrapText="1"/>
    </xf>
    <xf numFmtId="0" fontId="14" fillId="0" borderId="11" xfId="12" applyFont="1" applyFill="1" applyBorder="1" applyAlignment="1">
      <alignment wrapText="1"/>
    </xf>
    <xf numFmtId="0" fontId="14" fillId="0" borderId="12" xfId="12" applyFont="1" applyFill="1" applyBorder="1" applyAlignment="1">
      <alignment wrapText="1"/>
    </xf>
    <xf numFmtId="0" fontId="14" fillId="0" borderId="19" xfId="12" applyFont="1" applyBorder="1" applyAlignment="1">
      <alignment horizontal="center"/>
    </xf>
    <xf numFmtId="0" fontId="14" fillId="0" borderId="20" xfId="12" applyFont="1" applyBorder="1" applyAlignment="1">
      <alignment horizontal="center"/>
    </xf>
    <xf numFmtId="0" fontId="14" fillId="0" borderId="25" xfId="12" applyFont="1" applyFill="1" applyBorder="1" applyAlignment="1">
      <alignment wrapText="1"/>
    </xf>
    <xf numFmtId="0" fontId="14" fillId="0" borderId="27" xfId="12" applyFont="1" applyFill="1" applyBorder="1" applyAlignment="1">
      <alignment wrapText="1"/>
    </xf>
    <xf numFmtId="0" fontId="14" fillId="0" borderId="20" xfId="12" applyFont="1" applyFill="1" applyBorder="1" applyAlignment="1">
      <alignment horizontal="center" wrapText="1"/>
    </xf>
    <xf numFmtId="0" fontId="25" fillId="0" borderId="0" xfId="12" applyFont="1" applyFill="1" applyAlignment="1">
      <alignment horizontal="center"/>
    </xf>
    <xf numFmtId="0" fontId="14" fillId="0" borderId="21" xfId="12" applyFont="1" applyBorder="1" applyAlignment="1">
      <alignment horizontal="center"/>
    </xf>
    <xf numFmtId="0" fontId="28" fillId="0" borderId="0" xfId="12" applyFont="1" applyAlignment="1">
      <alignment horizontal="justify" wrapText="1"/>
    </xf>
    <xf numFmtId="0" fontId="26" fillId="0" borderId="0" xfId="12" applyFont="1" applyAlignment="1">
      <alignment horizontal="justify" wrapText="1"/>
    </xf>
    <xf numFmtId="0" fontId="14" fillId="0" borderId="11" xfId="12" applyFont="1" applyFill="1" applyBorder="1" applyAlignment="1">
      <alignment horizontal="left" indent="2"/>
    </xf>
    <xf numFmtId="0" fontId="14" fillId="0" borderId="12" xfId="12" applyFont="1" applyFill="1" applyBorder="1" applyAlignment="1">
      <alignment horizontal="left" indent="2"/>
    </xf>
    <xf numFmtId="0" fontId="14" fillId="0" borderId="10" xfId="12" applyNumberFormat="1" applyFont="1" applyFill="1" applyBorder="1" applyAlignment="1">
      <alignment horizontal="center"/>
    </xf>
    <xf numFmtId="3" fontId="14" fillId="0" borderId="19" xfId="12" applyNumberFormat="1" applyFont="1" applyFill="1" applyBorder="1" applyAlignment="1">
      <alignment horizontal="center"/>
    </xf>
    <xf numFmtId="1" fontId="14" fillId="0" borderId="10" xfId="12" applyNumberFormat="1" applyFont="1" applyFill="1" applyBorder="1" applyAlignment="1">
      <alignment horizontal="center"/>
    </xf>
    <xf numFmtId="1" fontId="14" fillId="0" borderId="11" xfId="12" applyNumberFormat="1" applyFont="1" applyFill="1" applyBorder="1" applyAlignment="1">
      <alignment horizontal="center"/>
    </xf>
    <xf numFmtId="1" fontId="14" fillId="0" borderId="12" xfId="12" applyNumberFormat="1" applyFont="1" applyFill="1" applyBorder="1" applyAlignment="1">
      <alignment horizontal="center"/>
    </xf>
    <xf numFmtId="1" fontId="14" fillId="0" borderId="26" xfId="12" applyNumberFormat="1" applyFont="1" applyFill="1" applyBorder="1" applyAlignment="1">
      <alignment horizontal="center"/>
    </xf>
    <xf numFmtId="1" fontId="14" fillId="0" borderId="25" xfId="12" applyNumberFormat="1" applyFont="1" applyFill="1" applyBorder="1" applyAlignment="1">
      <alignment horizontal="center"/>
    </xf>
    <xf numFmtId="1" fontId="14" fillId="0" borderId="27" xfId="12" applyNumberFormat="1" applyFont="1" applyFill="1" applyBorder="1" applyAlignment="1">
      <alignment horizontal="center"/>
    </xf>
    <xf numFmtId="0" fontId="1" fillId="0" borderId="19" xfId="12" applyFont="1" applyFill="1" applyBorder="1" applyAlignment="1">
      <alignment horizontal="center"/>
    </xf>
    <xf numFmtId="0" fontId="1" fillId="0" borderId="20" xfId="12" applyFont="1" applyFill="1" applyBorder="1" applyAlignment="1">
      <alignment horizontal="center"/>
    </xf>
    <xf numFmtId="0" fontId="1" fillId="0" borderId="21" xfId="12" applyFont="1" applyFill="1" applyBorder="1" applyAlignment="1">
      <alignment horizontal="center"/>
    </xf>
    <xf numFmtId="0" fontId="7" fillId="0" borderId="39" xfId="10" applyFont="1" applyBorder="1" applyAlignment="1">
      <alignment horizontal="center" vertical="center" wrapText="1"/>
    </xf>
    <xf numFmtId="0" fontId="7" fillId="0" borderId="40" xfId="10" applyFont="1" applyBorder="1" applyAlignment="1">
      <alignment horizontal="center" vertical="center" wrapText="1"/>
    </xf>
    <xf numFmtId="1" fontId="7" fillId="0" borderId="39" xfId="10" applyNumberFormat="1" applyFont="1" applyBorder="1" applyAlignment="1">
      <alignment horizontal="center" vertical="center" wrapText="1"/>
    </xf>
    <xf numFmtId="1" fontId="7" fillId="0" borderId="40" xfId="10" applyNumberFormat="1" applyFont="1" applyBorder="1" applyAlignment="1">
      <alignment horizontal="center" vertical="center" wrapText="1"/>
    </xf>
    <xf numFmtId="1" fontId="7" fillId="0" borderId="42" xfId="10" applyNumberFormat="1" applyFont="1" applyBorder="1" applyAlignment="1">
      <alignment horizontal="center" vertical="center" wrapText="1"/>
    </xf>
    <xf numFmtId="1" fontId="7" fillId="0" borderId="43" xfId="10" applyNumberFormat="1" applyFont="1" applyBorder="1" applyAlignment="1">
      <alignment horizontal="center" vertical="center" wrapText="1"/>
    </xf>
    <xf numFmtId="0" fontId="7" fillId="0" borderId="0" xfId="10" applyFont="1" applyAlignment="1">
      <alignment vertical="center" wrapText="1"/>
    </xf>
    <xf numFmtId="0" fontId="23" fillId="0" borderId="33" xfId="10" applyFont="1" applyBorder="1" applyAlignment="1">
      <alignment horizontal="center" vertical="top" wrapText="1"/>
    </xf>
    <xf numFmtId="0" fontId="15" fillId="0" borderId="34" xfId="10" applyFont="1" applyBorder="1" applyAlignment="1">
      <alignment horizontal="center" vertical="center" wrapText="1"/>
    </xf>
    <xf numFmtId="0" fontId="7" fillId="0" borderId="33" xfId="10" applyFont="1" applyBorder="1" applyAlignment="1">
      <alignment vertical="center" wrapText="1"/>
    </xf>
    <xf numFmtId="0" fontId="15" fillId="0" borderId="36" xfId="10" applyFont="1" applyBorder="1" applyAlignment="1">
      <alignment horizontal="center" vertical="center" wrapText="1"/>
    </xf>
    <xf numFmtId="0" fontId="15" fillId="0" borderId="37" xfId="1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textRotation="90" wrapText="1"/>
    </xf>
    <xf numFmtId="0" fontId="34" fillId="0" borderId="8" xfId="0" applyFont="1" applyFill="1" applyBorder="1" applyAlignment="1">
      <alignment horizontal="center" vertical="center" textRotation="90" wrapText="1"/>
    </xf>
    <xf numFmtId="0" fontId="34" fillId="0" borderId="18" xfId="0" applyFont="1" applyFill="1" applyBorder="1" applyAlignment="1">
      <alignment horizontal="center" vertical="center" textRotation="90" wrapText="1"/>
    </xf>
    <xf numFmtId="0" fontId="34" fillId="0" borderId="16" xfId="0" applyFont="1" applyFill="1" applyBorder="1" applyAlignment="1">
      <alignment horizontal="center" vertical="center" textRotation="90" wrapText="1"/>
    </xf>
    <xf numFmtId="0" fontId="36" fillId="2" borderId="17" xfId="0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2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35" fillId="2" borderId="10" xfId="0" applyFont="1" applyFill="1" applyBorder="1" applyAlignment="1">
      <alignment horizontal="center" vertical="center"/>
    </xf>
    <xf numFmtId="0" fontId="35" fillId="2" borderId="11" xfId="0" applyFont="1" applyFill="1" applyBorder="1" applyAlignment="1">
      <alignment horizontal="center" vertical="center"/>
    </xf>
    <xf numFmtId="0" fontId="35" fillId="2" borderId="12" xfId="0" applyFont="1" applyFill="1" applyBorder="1" applyAlignment="1">
      <alignment horizontal="center" vertical="center"/>
    </xf>
    <xf numFmtId="0" fontId="35" fillId="2" borderId="13" xfId="0" applyFont="1" applyFill="1" applyBorder="1" applyAlignment="1">
      <alignment horizontal="center" vertical="center"/>
    </xf>
    <xf numFmtId="0" fontId="35" fillId="2" borderId="14" xfId="0" applyFont="1" applyFill="1" applyBorder="1" applyAlignment="1">
      <alignment horizontal="center" vertical="center"/>
    </xf>
    <xf numFmtId="0" fontId="35" fillId="2" borderId="15" xfId="0" applyFont="1" applyFill="1" applyBorder="1" applyAlignment="1">
      <alignment horizontal="center" vertical="center"/>
    </xf>
    <xf numFmtId="0" fontId="35" fillId="0" borderId="19" xfId="0" applyFont="1" applyFill="1" applyBorder="1" applyAlignment="1">
      <alignment horizontal="center" vertical="center" wrapText="1"/>
    </xf>
    <xf numFmtId="0" fontId="35" fillId="0" borderId="20" xfId="0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9" fontId="9" fillId="3" borderId="17" xfId="16" applyNumberFormat="1" applyFont="1" applyFill="1" applyBorder="1" applyAlignment="1">
      <alignment horizontal="center" vertical="center" wrapText="1"/>
    </xf>
    <xf numFmtId="166" fontId="9" fillId="3" borderId="17" xfId="0" applyNumberFormat="1" applyFont="1" applyFill="1" applyBorder="1" applyAlignment="1">
      <alignment horizontal="center" vertical="center" wrapText="1"/>
    </xf>
    <xf numFmtId="0" fontId="37" fillId="0" borderId="0" xfId="0" applyFont="1" applyFill="1"/>
  </cellXfs>
  <cellStyles count="17">
    <cellStyle name="Excel Built-in Normal" xfId="14"/>
    <cellStyle name="Гиперссылка 2" xfId="15"/>
    <cellStyle name="Обычный" xfId="0" builtinId="0"/>
    <cellStyle name="Обычный 10" xfId="13"/>
    <cellStyle name="Обычный 2" xfId="3"/>
    <cellStyle name="Обычный 2 2" xfId="10"/>
    <cellStyle name="Обычный 2 2 2" xfId="5"/>
    <cellStyle name="Обычный 2 2 4" xfId="2"/>
    <cellStyle name="Обычный 3" xfId="11"/>
    <cellStyle name="Обычный 3 2" xfId="12"/>
    <cellStyle name="Обычный 4" xfId="1"/>
    <cellStyle name="Обычный 5" xfId="4"/>
    <cellStyle name="Обычный 6" xfId="6"/>
    <cellStyle name="Обычный 7" xfId="7"/>
    <cellStyle name="Обычный 8" xfId="8"/>
    <cellStyle name="Обычный 9" xfId="9"/>
    <cellStyle name="Процентный" xfId="16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86</xdr:col>
      <xdr:colOff>19050</xdr:colOff>
      <xdr:row>36</xdr:row>
      <xdr:rowOff>76200</xdr:rowOff>
    </xdr:from>
    <xdr:ext cx="742950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9B09CB7C-F0AD-437B-8A00-C2B325C76A16}"/>
            </a:ext>
          </a:extLst>
        </xdr:cNvPr>
        <xdr:cNvSpPr txBox="1"/>
      </xdr:nvSpPr>
      <xdr:spPr>
        <a:xfrm>
          <a:off x="5019675" y="20373975"/>
          <a:ext cx="742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86</xdr:col>
      <xdr:colOff>19050</xdr:colOff>
      <xdr:row>36</xdr:row>
      <xdr:rowOff>76200</xdr:rowOff>
    </xdr:from>
    <xdr:ext cx="742950" cy="264560"/>
    <xdr:sp macro="" textlink="">
      <xdr:nvSpPr>
        <xdr:cNvPr id="3" name="TextBox 2"/>
        <xdr:cNvSpPr txBox="1"/>
      </xdr:nvSpPr>
      <xdr:spPr>
        <a:xfrm>
          <a:off x="5019675" y="20373975"/>
          <a:ext cx="7429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69</xdr:col>
      <xdr:colOff>47625</xdr:colOff>
      <xdr:row>39</xdr:row>
      <xdr:rowOff>104775</xdr:rowOff>
    </xdr:from>
    <xdr:to>
      <xdr:col>81</xdr:col>
      <xdr:colOff>19050</xdr:colOff>
      <xdr:row>41</xdr:row>
      <xdr:rowOff>114300</xdr:rowOff>
    </xdr:to>
    <xdr:pic>
      <xdr:nvPicPr>
        <xdr:cNvPr id="4" name="Рисунок 2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076700" y="21240750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86</xdr:col>
      <xdr:colOff>47625</xdr:colOff>
      <xdr:row>26</xdr:row>
      <xdr:rowOff>76200</xdr:rowOff>
    </xdr:from>
    <xdr:ext cx="657225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1371AC6A-EDF1-4076-B4E5-079BA26B31A1}"/>
            </a:ext>
          </a:extLst>
        </xdr:cNvPr>
        <xdr:cNvSpPr txBox="1"/>
      </xdr:nvSpPr>
      <xdr:spPr>
        <a:xfrm>
          <a:off x="5905500" y="10858500"/>
          <a:ext cx="6572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86</xdr:col>
      <xdr:colOff>47625</xdr:colOff>
      <xdr:row>26</xdr:row>
      <xdr:rowOff>76200</xdr:rowOff>
    </xdr:from>
    <xdr:ext cx="657225" cy="264560"/>
    <xdr:sp macro="" textlink="">
      <xdr:nvSpPr>
        <xdr:cNvPr id="3" name="TextBox 2"/>
        <xdr:cNvSpPr txBox="1"/>
      </xdr:nvSpPr>
      <xdr:spPr>
        <a:xfrm>
          <a:off x="5905500" y="10858500"/>
          <a:ext cx="6572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90</xdr:col>
      <xdr:colOff>9525</xdr:colOff>
      <xdr:row>26</xdr:row>
      <xdr:rowOff>57150</xdr:rowOff>
    </xdr:from>
    <xdr:to>
      <xdr:col>101</xdr:col>
      <xdr:colOff>38100</xdr:colOff>
      <xdr:row>28</xdr:row>
      <xdr:rowOff>0</xdr:rowOff>
    </xdr:to>
    <xdr:pic>
      <xdr:nvPicPr>
        <xdr:cNvPr id="4" name="Рисунок 2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96000" y="10839450"/>
          <a:ext cx="65722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85</xdr:col>
      <xdr:colOff>38100</xdr:colOff>
      <xdr:row>47</xdr:row>
      <xdr:rowOff>47625</xdr:rowOff>
    </xdr:from>
    <xdr:ext cx="666750" cy="26456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E97299E-F117-4791-A8DF-97A98E1EFF1A}"/>
            </a:ext>
          </a:extLst>
        </xdr:cNvPr>
        <xdr:cNvSpPr txBox="1"/>
      </xdr:nvSpPr>
      <xdr:spPr>
        <a:xfrm>
          <a:off x="4638675" y="21174075"/>
          <a:ext cx="6667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85</xdr:col>
      <xdr:colOff>38100</xdr:colOff>
      <xdr:row>47</xdr:row>
      <xdr:rowOff>47625</xdr:rowOff>
    </xdr:from>
    <xdr:ext cx="666750" cy="264560"/>
    <xdr:sp macro="" textlink="">
      <xdr:nvSpPr>
        <xdr:cNvPr id="3" name="TextBox 2"/>
        <xdr:cNvSpPr txBox="1"/>
      </xdr:nvSpPr>
      <xdr:spPr>
        <a:xfrm>
          <a:off x="4638675" y="21174075"/>
          <a:ext cx="6667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/>
        </a:p>
      </xdr:txBody>
    </xdr:sp>
    <xdr:clientData/>
  </xdr:oneCellAnchor>
  <xdr:twoCellAnchor>
    <xdr:from>
      <xdr:col>86</xdr:col>
      <xdr:colOff>9525</xdr:colOff>
      <xdr:row>47</xdr:row>
      <xdr:rowOff>0</xdr:rowOff>
    </xdr:from>
    <xdr:to>
      <xdr:col>100</xdr:col>
      <xdr:colOff>0</xdr:colOff>
      <xdr:row>48</xdr:row>
      <xdr:rowOff>0</xdr:rowOff>
    </xdr:to>
    <xdr:pic>
      <xdr:nvPicPr>
        <xdr:cNvPr id="4" name="Рисунок 2" descr="image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76775" y="21126450"/>
          <a:ext cx="65722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9</xdr:row>
      <xdr:rowOff>638175</xdr:rowOff>
    </xdr:from>
    <xdr:to>
      <xdr:col>1</xdr:col>
      <xdr:colOff>1133475</xdr:colOff>
      <xdr:row>10</xdr:row>
      <xdr:rowOff>0</xdr:rowOff>
    </xdr:to>
    <xdr:sp macro="" textlink="">
      <xdr:nvSpPr>
        <xdr:cNvPr id="2" name="Рисунок 168" descr="Описание: http://www.1gl.ru/system/content/feature/image/2638754/"/>
        <xdr:cNvSpPr>
          <a:spLocks noChangeAspect="1" noChangeArrowheads="1"/>
        </xdr:cNvSpPr>
      </xdr:nvSpPr>
      <xdr:spPr bwMode="auto">
        <a:xfrm>
          <a:off x="657225" y="2876550"/>
          <a:ext cx="6477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4057650</xdr:colOff>
      <xdr:row>10</xdr:row>
      <xdr:rowOff>800100</xdr:rowOff>
    </xdr:from>
    <xdr:to>
      <xdr:col>1</xdr:col>
      <xdr:colOff>4819650</xdr:colOff>
      <xdr:row>10</xdr:row>
      <xdr:rowOff>1057275</xdr:rowOff>
    </xdr:to>
    <xdr:sp macro="" textlink="">
      <xdr:nvSpPr>
        <xdr:cNvPr id="3" name="Рисунок 169" descr="Описание: http://www.1gl.ru/system/content/feature/image/2638755/"/>
        <xdr:cNvSpPr>
          <a:spLocks noChangeAspect="1" noChangeArrowheads="1"/>
        </xdr:cNvSpPr>
      </xdr:nvSpPr>
      <xdr:spPr bwMode="auto">
        <a:xfrm>
          <a:off x="4229100" y="3876675"/>
          <a:ext cx="762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20</xdr:row>
      <xdr:rowOff>542925</xdr:rowOff>
    </xdr:from>
    <xdr:to>
      <xdr:col>1</xdr:col>
      <xdr:colOff>657225</xdr:colOff>
      <xdr:row>20</xdr:row>
      <xdr:rowOff>723900</xdr:rowOff>
    </xdr:to>
    <xdr:sp macro="" textlink="">
      <xdr:nvSpPr>
        <xdr:cNvPr id="4" name="Рисунок 14" descr="Описание: http://www.1gl.ru/system/content/feature/image/2638704/"/>
        <xdr:cNvSpPr>
          <a:spLocks noChangeAspect="1" noChangeArrowheads="1"/>
        </xdr:cNvSpPr>
      </xdr:nvSpPr>
      <xdr:spPr bwMode="auto">
        <a:xfrm>
          <a:off x="180975" y="6296025"/>
          <a:ext cx="6477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647700</xdr:colOff>
      <xdr:row>20</xdr:row>
      <xdr:rowOff>228600</xdr:rowOff>
    </xdr:to>
    <xdr:sp macro="" textlink="">
      <xdr:nvSpPr>
        <xdr:cNvPr id="5" name="Рисунок 15" descr="Описание: http://www.1gl.ru/system/content/feature/image/2638705/"/>
        <xdr:cNvSpPr>
          <a:spLocks noChangeAspect="1" noChangeArrowheads="1"/>
        </xdr:cNvSpPr>
      </xdr:nvSpPr>
      <xdr:spPr bwMode="auto">
        <a:xfrm>
          <a:off x="171450" y="5753100"/>
          <a:ext cx="6477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5695950</xdr:colOff>
      <xdr:row>11</xdr:row>
      <xdr:rowOff>171450</xdr:rowOff>
    </xdr:from>
    <xdr:to>
      <xdr:col>1</xdr:col>
      <xdr:colOff>8315325</xdr:colOff>
      <xdr:row>11</xdr:row>
      <xdr:rowOff>504825</xdr:rowOff>
    </xdr:to>
    <xdr:pic>
      <xdr:nvPicPr>
        <xdr:cNvPr id="6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4048125"/>
          <a:ext cx="26193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6"/>
  <sheetViews>
    <sheetView tabSelected="1" view="pageBreakPreview" zoomScale="60" workbookViewId="0">
      <pane ySplit="9" topLeftCell="A10" activePane="bottomLeft" state="frozen"/>
      <selection pane="bottomLeft" activeCell="G14" sqref="G14"/>
    </sheetView>
  </sheetViews>
  <sheetFormatPr defaultRowHeight="15"/>
  <cols>
    <col min="1" max="1" width="10.140625" style="60" bestFit="1" customWidth="1"/>
    <col min="2" max="2" width="20.85546875" style="60" customWidth="1"/>
    <col min="3" max="3" width="9.140625" style="60" customWidth="1"/>
    <col min="4" max="4" width="10.5703125" style="60" customWidth="1"/>
    <col min="5" max="5" width="17.42578125" style="60" customWidth="1"/>
    <col min="6" max="6" width="9.140625" style="60" customWidth="1"/>
    <col min="7" max="7" width="11.85546875" style="60" customWidth="1"/>
    <col min="8" max="8" width="15.7109375" style="60" customWidth="1"/>
    <col min="9" max="10" width="9.140625" style="60" customWidth="1"/>
    <col min="11" max="11" width="18.85546875" style="60" customWidth="1"/>
    <col min="12" max="12" width="9.140625" style="60" customWidth="1"/>
    <col min="13" max="13" width="10.42578125" style="60" customWidth="1"/>
    <col min="14" max="14" width="18.85546875" style="60" customWidth="1"/>
    <col min="15" max="15" width="11.140625" style="60" customWidth="1"/>
    <col min="16" max="16" width="13" style="60" customWidth="1"/>
    <col min="17" max="17" width="15.140625" style="60" customWidth="1"/>
    <col min="18" max="16384" width="9.140625" style="60"/>
  </cols>
  <sheetData>
    <row r="1" spans="1:23" s="25" customFormat="1">
      <c r="Q1" s="19" t="s">
        <v>39</v>
      </c>
    </row>
    <row r="2" spans="1:23" s="25" customFormat="1" ht="23.25">
      <c r="H2" s="300" t="s">
        <v>131</v>
      </c>
      <c r="I2" s="80"/>
      <c r="J2" s="80"/>
    </row>
    <row r="3" spans="1:23" s="25" customFormat="1" ht="15.75" customHeight="1">
      <c r="A3" s="141" t="s">
        <v>163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</row>
    <row r="4" spans="1:23" s="25" customFormat="1" ht="15.75" customHeight="1">
      <c r="A4" s="141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</row>
    <row r="5" spans="1:23" s="25" customFormat="1" ht="51.75" customHeight="1">
      <c r="A5" s="141"/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</row>
    <row r="6" spans="1:23" s="25" customFormat="1" ht="15.75" thickBot="1"/>
    <row r="7" spans="1:23" s="25" customFormat="1" ht="15.75" thickBot="1">
      <c r="A7" s="142" t="s">
        <v>0</v>
      </c>
      <c r="B7" s="144" t="s">
        <v>1</v>
      </c>
      <c r="C7" s="146" t="s">
        <v>2</v>
      </c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8"/>
    </row>
    <row r="8" spans="1:23" s="25" customFormat="1" ht="50.25" customHeight="1" thickBot="1">
      <c r="A8" s="143"/>
      <c r="B8" s="145"/>
      <c r="C8" s="146" t="s">
        <v>3</v>
      </c>
      <c r="D8" s="147"/>
      <c r="E8" s="148"/>
      <c r="F8" s="146" t="s">
        <v>4</v>
      </c>
      <c r="G8" s="147"/>
      <c r="H8" s="148"/>
      <c r="I8" s="146" t="s">
        <v>5</v>
      </c>
      <c r="J8" s="147"/>
      <c r="K8" s="148"/>
      <c r="L8" s="146" t="s">
        <v>6</v>
      </c>
      <c r="M8" s="147"/>
      <c r="N8" s="148"/>
      <c r="O8" s="146" t="s">
        <v>7</v>
      </c>
      <c r="P8" s="147"/>
      <c r="Q8" s="148"/>
    </row>
    <row r="9" spans="1:23" s="25" customFormat="1" ht="45.75" thickBot="1">
      <c r="A9" s="20"/>
      <c r="B9" s="21"/>
      <c r="C9" s="22" t="s">
        <v>97</v>
      </c>
      <c r="D9" s="22" t="s">
        <v>98</v>
      </c>
      <c r="E9" s="22" t="s">
        <v>8</v>
      </c>
      <c r="F9" s="22" t="s">
        <v>97</v>
      </c>
      <c r="G9" s="22" t="s">
        <v>98</v>
      </c>
      <c r="H9" s="22" t="s">
        <v>8</v>
      </c>
      <c r="I9" s="22" t="s">
        <v>97</v>
      </c>
      <c r="J9" s="22" t="s">
        <v>98</v>
      </c>
      <c r="K9" s="22" t="s">
        <v>8</v>
      </c>
      <c r="L9" s="22" t="s">
        <v>97</v>
      </c>
      <c r="M9" s="22" t="s">
        <v>98</v>
      </c>
      <c r="N9" s="22" t="s">
        <v>8</v>
      </c>
      <c r="O9" s="22" t="s">
        <v>97</v>
      </c>
      <c r="P9" s="22" t="s">
        <v>98</v>
      </c>
      <c r="Q9" s="22" t="s">
        <v>8</v>
      </c>
    </row>
    <row r="10" spans="1:23" s="25" customFormat="1" ht="15.75" thickBot="1">
      <c r="A10" s="70">
        <v>1</v>
      </c>
      <c r="B10" s="22">
        <v>2</v>
      </c>
      <c r="C10" s="70">
        <v>3</v>
      </c>
      <c r="D10" s="22">
        <v>4</v>
      </c>
      <c r="E10" s="70">
        <v>5</v>
      </c>
      <c r="F10" s="22">
        <v>6</v>
      </c>
      <c r="G10" s="70">
        <v>7</v>
      </c>
      <c r="H10" s="22">
        <v>8</v>
      </c>
      <c r="I10" s="70">
        <v>9</v>
      </c>
      <c r="J10" s="22">
        <v>10</v>
      </c>
      <c r="K10" s="70">
        <v>11</v>
      </c>
      <c r="L10" s="22">
        <v>12</v>
      </c>
      <c r="M10" s="70">
        <v>13</v>
      </c>
      <c r="N10" s="22">
        <v>14</v>
      </c>
      <c r="O10" s="70">
        <v>15</v>
      </c>
      <c r="P10" s="22">
        <v>16</v>
      </c>
      <c r="Q10" s="70">
        <v>17</v>
      </c>
    </row>
    <row r="11" spans="1:23" s="25" customFormat="1" ht="45.75" thickBot="1">
      <c r="A11" s="70">
        <v>1</v>
      </c>
      <c r="B11" s="21" t="s">
        <v>9</v>
      </c>
      <c r="C11" s="28">
        <f>SUM(C12:C17)</f>
        <v>255</v>
      </c>
      <c r="D11" s="28">
        <f>SUM(D12:D17)</f>
        <v>312</v>
      </c>
      <c r="E11" s="35">
        <f>(D11-C11)/C11</f>
        <v>0.22352941176470589</v>
      </c>
      <c r="F11" s="28">
        <f t="shared" ref="F11:G11" si="0">SUM(F12:F17)</f>
        <v>0</v>
      </c>
      <c r="G11" s="28">
        <f t="shared" si="0"/>
        <v>0</v>
      </c>
      <c r="H11" s="38">
        <v>0</v>
      </c>
      <c r="I11" s="28">
        <f t="shared" ref="I11:J11" si="1">SUM(I12:I17)</f>
        <v>0</v>
      </c>
      <c r="J11" s="28">
        <f t="shared" si="1"/>
        <v>0</v>
      </c>
      <c r="K11" s="36">
        <v>0</v>
      </c>
      <c r="L11" s="28">
        <f t="shared" ref="L11:M11" si="2">SUM(L12:L17)</f>
        <v>0</v>
      </c>
      <c r="M11" s="28">
        <f t="shared" si="2"/>
        <v>0</v>
      </c>
      <c r="N11" s="36">
        <v>0</v>
      </c>
      <c r="O11" s="28">
        <f t="shared" ref="O11" si="3">SUM(O12:O17)</f>
        <v>0</v>
      </c>
      <c r="P11" s="28">
        <f t="shared" ref="P11" si="4">SUM(P12:P17)</f>
        <v>0</v>
      </c>
      <c r="Q11" s="36">
        <v>0</v>
      </c>
      <c r="U11" s="27"/>
      <c r="V11" s="27"/>
      <c r="W11" s="27"/>
    </row>
    <row r="12" spans="1:23" s="25" customFormat="1" ht="60.75" thickBot="1">
      <c r="A12" s="23" t="s">
        <v>10</v>
      </c>
      <c r="B12" s="21" t="s">
        <v>11</v>
      </c>
      <c r="C12" s="37">
        <v>0</v>
      </c>
      <c r="D12" s="37">
        <v>0</v>
      </c>
      <c r="E12" s="36">
        <v>0</v>
      </c>
      <c r="F12" s="37">
        <v>0</v>
      </c>
      <c r="G12" s="37">
        <v>0</v>
      </c>
      <c r="H12" s="38">
        <v>0</v>
      </c>
      <c r="I12" s="37">
        <v>0</v>
      </c>
      <c r="J12" s="37">
        <v>0</v>
      </c>
      <c r="K12" s="36">
        <v>0</v>
      </c>
      <c r="L12" s="37">
        <v>0</v>
      </c>
      <c r="M12" s="37">
        <v>0</v>
      </c>
      <c r="N12" s="36">
        <v>0</v>
      </c>
      <c r="O12" s="30">
        <v>0</v>
      </c>
      <c r="P12" s="37">
        <v>0</v>
      </c>
      <c r="Q12" s="36">
        <v>0</v>
      </c>
    </row>
    <row r="13" spans="1:23" s="25" customFormat="1" ht="45.75" thickBot="1">
      <c r="A13" s="23" t="s">
        <v>12</v>
      </c>
      <c r="B13" s="21" t="s">
        <v>13</v>
      </c>
      <c r="C13" s="37">
        <v>10</v>
      </c>
      <c r="D13" s="37">
        <v>26</v>
      </c>
      <c r="E13" s="36">
        <f>(D13-C13)/C13</f>
        <v>1.6</v>
      </c>
      <c r="F13" s="37">
        <v>0</v>
      </c>
      <c r="G13" s="37">
        <v>0</v>
      </c>
      <c r="H13" s="38">
        <v>0</v>
      </c>
      <c r="I13" s="37">
        <v>0</v>
      </c>
      <c r="J13" s="37">
        <v>0</v>
      </c>
      <c r="K13" s="36">
        <v>0</v>
      </c>
      <c r="L13" s="37">
        <v>0</v>
      </c>
      <c r="M13" s="37">
        <v>0</v>
      </c>
      <c r="N13" s="36">
        <v>0</v>
      </c>
      <c r="O13" s="30">
        <v>0</v>
      </c>
      <c r="P13" s="37">
        <v>0</v>
      </c>
      <c r="Q13" s="36">
        <v>0</v>
      </c>
    </row>
    <row r="14" spans="1:23" s="25" customFormat="1" ht="45.75" thickBot="1">
      <c r="A14" s="23" t="s">
        <v>14</v>
      </c>
      <c r="B14" s="21" t="s">
        <v>15</v>
      </c>
      <c r="C14" s="37">
        <v>245</v>
      </c>
      <c r="D14" s="37">
        <v>286</v>
      </c>
      <c r="E14" s="36">
        <f>(D14-C14)/C14</f>
        <v>0.16734693877551021</v>
      </c>
      <c r="F14" s="37">
        <v>0</v>
      </c>
      <c r="G14" s="37">
        <v>0</v>
      </c>
      <c r="H14" s="38">
        <v>0</v>
      </c>
      <c r="I14" s="37">
        <v>0</v>
      </c>
      <c r="J14" s="37">
        <v>0</v>
      </c>
      <c r="K14" s="36">
        <v>0</v>
      </c>
      <c r="L14" s="37">
        <v>0</v>
      </c>
      <c r="M14" s="37">
        <v>0</v>
      </c>
      <c r="N14" s="36">
        <v>0</v>
      </c>
      <c r="O14" s="30">
        <v>0</v>
      </c>
      <c r="P14" s="37">
        <v>0</v>
      </c>
      <c r="Q14" s="36">
        <v>0</v>
      </c>
    </row>
    <row r="15" spans="1:23" s="25" customFormat="1" ht="30.75" thickBot="1">
      <c r="A15" s="23" t="s">
        <v>16</v>
      </c>
      <c r="B15" s="21" t="s">
        <v>17</v>
      </c>
      <c r="C15" s="37">
        <v>0</v>
      </c>
      <c r="D15" s="37">
        <v>0</v>
      </c>
      <c r="E15" s="36">
        <v>0</v>
      </c>
      <c r="F15" s="37">
        <v>0</v>
      </c>
      <c r="G15" s="37">
        <v>0</v>
      </c>
      <c r="H15" s="36">
        <v>0</v>
      </c>
      <c r="I15" s="37">
        <v>0</v>
      </c>
      <c r="J15" s="37">
        <v>0</v>
      </c>
      <c r="K15" s="36">
        <v>0</v>
      </c>
      <c r="L15" s="37">
        <v>0</v>
      </c>
      <c r="M15" s="37">
        <v>0</v>
      </c>
      <c r="N15" s="36">
        <v>0</v>
      </c>
      <c r="O15" s="30">
        <v>0</v>
      </c>
      <c r="P15" s="37">
        <v>0</v>
      </c>
      <c r="Q15" s="36">
        <v>0</v>
      </c>
    </row>
    <row r="16" spans="1:23" s="25" customFormat="1" ht="60.75" thickBot="1">
      <c r="A16" s="23" t="s">
        <v>18</v>
      </c>
      <c r="B16" s="21" t="s">
        <v>19</v>
      </c>
      <c r="C16" s="37">
        <v>0</v>
      </c>
      <c r="D16" s="37">
        <v>0</v>
      </c>
      <c r="E16" s="36">
        <v>0</v>
      </c>
      <c r="F16" s="37">
        <v>0</v>
      </c>
      <c r="G16" s="37">
        <v>0</v>
      </c>
      <c r="H16" s="36">
        <v>0</v>
      </c>
      <c r="I16" s="37">
        <v>0</v>
      </c>
      <c r="J16" s="37">
        <v>0</v>
      </c>
      <c r="K16" s="36">
        <v>1</v>
      </c>
      <c r="L16" s="37">
        <v>0</v>
      </c>
      <c r="M16" s="37">
        <v>0</v>
      </c>
      <c r="N16" s="36">
        <v>0</v>
      </c>
      <c r="O16" s="30">
        <v>0</v>
      </c>
      <c r="P16" s="37">
        <v>0</v>
      </c>
      <c r="Q16" s="36">
        <v>0</v>
      </c>
    </row>
    <row r="17" spans="1:22" s="25" customFormat="1" ht="16.5" thickBot="1">
      <c r="A17" s="23" t="s">
        <v>20</v>
      </c>
      <c r="B17" s="21" t="s">
        <v>21</v>
      </c>
      <c r="C17" s="37">
        <v>0</v>
      </c>
      <c r="D17" s="37">
        <v>0</v>
      </c>
      <c r="E17" s="36">
        <v>0</v>
      </c>
      <c r="F17" s="37">
        <v>0</v>
      </c>
      <c r="G17" s="37">
        <v>0</v>
      </c>
      <c r="H17" s="36">
        <v>0</v>
      </c>
      <c r="I17" s="37">
        <v>0</v>
      </c>
      <c r="J17" s="37">
        <v>0</v>
      </c>
      <c r="K17" s="36">
        <v>1</v>
      </c>
      <c r="L17" s="37">
        <v>0</v>
      </c>
      <c r="M17" s="37">
        <v>0</v>
      </c>
      <c r="N17" s="36">
        <v>0</v>
      </c>
      <c r="O17" s="30">
        <v>0</v>
      </c>
      <c r="P17" s="37">
        <v>0</v>
      </c>
      <c r="Q17" s="36">
        <v>0</v>
      </c>
    </row>
    <row r="18" spans="1:22" s="25" customFormat="1" ht="16.5" thickBot="1">
      <c r="A18" s="70">
        <v>2</v>
      </c>
      <c r="B18" s="21" t="s">
        <v>22</v>
      </c>
      <c r="C18" s="28">
        <f>C19+C22+C23+C24+C25+C26</f>
        <v>0</v>
      </c>
      <c r="D18" s="28">
        <f>D19+D22+D23+D24+D25+D26</f>
        <v>49</v>
      </c>
      <c r="E18" s="29">
        <v>100</v>
      </c>
      <c r="F18" s="28">
        <f>F19+F22+F23+F24+F25+F26</f>
        <v>0</v>
      </c>
      <c r="G18" s="28">
        <f>G19+G22+G23+G24+G25+G26</f>
        <v>0</v>
      </c>
      <c r="H18" s="35">
        <v>0</v>
      </c>
      <c r="I18" s="28">
        <v>8</v>
      </c>
      <c r="J18" s="28">
        <v>16</v>
      </c>
      <c r="K18" s="298">
        <v>1</v>
      </c>
      <c r="L18" s="28">
        <f>L19+L22+L23+L24+L25+L26</f>
        <v>30</v>
      </c>
      <c r="M18" s="28">
        <f>M19+M22+M23+M24+M25+M26</f>
        <v>189</v>
      </c>
      <c r="N18" s="299">
        <f>(M18-L18/L18)/100</f>
        <v>1.88</v>
      </c>
      <c r="O18" s="28">
        <f>SUM(O19:O26)</f>
        <v>0</v>
      </c>
      <c r="P18" s="28">
        <v>0</v>
      </c>
      <c r="Q18" s="35">
        <v>0</v>
      </c>
    </row>
    <row r="19" spans="1:22" s="25" customFormat="1" ht="60.75" thickBot="1">
      <c r="A19" s="23" t="s">
        <v>23</v>
      </c>
      <c r="B19" s="21" t="s">
        <v>24</v>
      </c>
      <c r="C19" s="37">
        <f>C20+C21</f>
        <v>0</v>
      </c>
      <c r="D19" s="37">
        <f>D20+D21</f>
        <v>0</v>
      </c>
      <c r="E19" s="36">
        <v>0</v>
      </c>
      <c r="F19" s="37">
        <f t="shared" ref="F19:G19" si="5">F20+F21</f>
        <v>0</v>
      </c>
      <c r="G19" s="37">
        <f t="shared" si="5"/>
        <v>0</v>
      </c>
      <c r="H19" s="36">
        <v>0</v>
      </c>
      <c r="I19" s="37">
        <v>0</v>
      </c>
      <c r="J19" s="37">
        <v>0</v>
      </c>
      <c r="K19" s="36">
        <v>0</v>
      </c>
      <c r="L19" s="37">
        <f>L20+L21</f>
        <v>1</v>
      </c>
      <c r="M19" s="37">
        <f>M20+M21</f>
        <v>0</v>
      </c>
      <c r="N19" s="36">
        <v>0</v>
      </c>
      <c r="O19" s="30">
        <v>0</v>
      </c>
      <c r="P19" s="37">
        <f>P20+P21</f>
        <v>0</v>
      </c>
      <c r="Q19" s="36">
        <v>0</v>
      </c>
    </row>
    <row r="20" spans="1:22" s="25" customFormat="1" ht="60.75" thickBot="1">
      <c r="A20" s="24" t="s">
        <v>94</v>
      </c>
      <c r="B20" s="21" t="s">
        <v>26</v>
      </c>
      <c r="C20" s="37">
        <v>0</v>
      </c>
      <c r="D20" s="37">
        <v>0</v>
      </c>
      <c r="E20" s="36">
        <v>0</v>
      </c>
      <c r="F20" s="37">
        <f t="shared" ref="F20:G20" si="6">F21+F22</f>
        <v>0</v>
      </c>
      <c r="G20" s="37">
        <f t="shared" si="6"/>
        <v>0</v>
      </c>
      <c r="H20" s="36">
        <v>0</v>
      </c>
      <c r="I20" s="37">
        <v>0</v>
      </c>
      <c r="J20" s="37">
        <v>0</v>
      </c>
      <c r="K20" s="36">
        <v>0</v>
      </c>
      <c r="L20" s="37">
        <v>1</v>
      </c>
      <c r="M20" s="37">
        <v>0</v>
      </c>
      <c r="N20" s="36">
        <v>0</v>
      </c>
      <c r="O20" s="30">
        <v>0</v>
      </c>
      <c r="P20" s="37">
        <v>0</v>
      </c>
      <c r="Q20" s="36">
        <v>0</v>
      </c>
    </row>
    <row r="21" spans="1:22" s="25" customFormat="1" ht="45.75" thickBot="1">
      <c r="A21" s="24" t="s">
        <v>93</v>
      </c>
      <c r="B21" s="21" t="s">
        <v>28</v>
      </c>
      <c r="C21" s="37">
        <v>0</v>
      </c>
      <c r="D21" s="37">
        <v>0</v>
      </c>
      <c r="E21" s="36">
        <v>0</v>
      </c>
      <c r="F21" s="37">
        <f t="shared" ref="F21:G21" si="7">F22+F23</f>
        <v>0</v>
      </c>
      <c r="G21" s="37">
        <f t="shared" si="7"/>
        <v>0</v>
      </c>
      <c r="H21" s="36">
        <v>0</v>
      </c>
      <c r="I21" s="37">
        <v>0</v>
      </c>
      <c r="J21" s="37">
        <v>0</v>
      </c>
      <c r="K21" s="36">
        <v>1</v>
      </c>
      <c r="L21" s="37">
        <v>0</v>
      </c>
      <c r="M21" s="37">
        <v>0</v>
      </c>
      <c r="N21" s="36">
        <v>0</v>
      </c>
      <c r="O21" s="30">
        <v>0</v>
      </c>
      <c r="P21" s="37">
        <v>0</v>
      </c>
      <c r="Q21" s="36">
        <v>0</v>
      </c>
    </row>
    <row r="22" spans="1:22" s="25" customFormat="1" ht="45.75" thickBot="1">
      <c r="A22" s="23" t="s">
        <v>25</v>
      </c>
      <c r="B22" s="21" t="s">
        <v>13</v>
      </c>
      <c r="C22" s="37">
        <v>0</v>
      </c>
      <c r="D22" s="37">
        <v>0</v>
      </c>
      <c r="E22" s="36">
        <v>0</v>
      </c>
      <c r="F22" s="37">
        <f t="shared" ref="F22:G22" si="8">F23+F24</f>
        <v>0</v>
      </c>
      <c r="G22" s="37">
        <f t="shared" si="8"/>
        <v>0</v>
      </c>
      <c r="H22" s="36">
        <v>0</v>
      </c>
      <c r="I22" s="37">
        <v>0</v>
      </c>
      <c r="J22" s="37">
        <v>0</v>
      </c>
      <c r="K22" s="36">
        <v>0</v>
      </c>
      <c r="L22" s="37">
        <v>29</v>
      </c>
      <c r="M22" s="37">
        <v>189</v>
      </c>
      <c r="N22" s="36">
        <f>(M22-L22/L22)/100</f>
        <v>1.88</v>
      </c>
      <c r="O22" s="30">
        <v>0</v>
      </c>
      <c r="P22" s="37">
        <v>0</v>
      </c>
      <c r="Q22" s="36">
        <v>0</v>
      </c>
      <c r="V22" s="69"/>
    </row>
    <row r="23" spans="1:22" s="25" customFormat="1" ht="45.75" thickBot="1">
      <c r="A23" s="23" t="s">
        <v>27</v>
      </c>
      <c r="B23" s="21" t="s">
        <v>15</v>
      </c>
      <c r="C23" s="37">
        <v>0</v>
      </c>
      <c r="D23" s="37">
        <v>0</v>
      </c>
      <c r="E23" s="36">
        <v>0</v>
      </c>
      <c r="F23" s="37">
        <f t="shared" ref="F23:G23" si="9">F24+F25</f>
        <v>0</v>
      </c>
      <c r="G23" s="37">
        <f t="shared" si="9"/>
        <v>0</v>
      </c>
      <c r="H23" s="36">
        <v>0</v>
      </c>
      <c r="I23" s="37">
        <v>0</v>
      </c>
      <c r="J23" s="37">
        <v>0</v>
      </c>
      <c r="K23" s="36">
        <v>0</v>
      </c>
      <c r="L23" s="37">
        <v>0</v>
      </c>
      <c r="M23" s="37">
        <v>0</v>
      </c>
      <c r="N23" s="36">
        <v>0</v>
      </c>
      <c r="O23" s="30">
        <v>0</v>
      </c>
      <c r="P23" s="37">
        <v>0</v>
      </c>
      <c r="Q23" s="36">
        <v>0</v>
      </c>
      <c r="V23" s="69"/>
    </row>
    <row r="24" spans="1:22" s="25" customFormat="1" ht="30.75" thickBot="1">
      <c r="A24" s="23" t="s">
        <v>29</v>
      </c>
      <c r="B24" s="21" t="s">
        <v>17</v>
      </c>
      <c r="C24" s="37">
        <v>0</v>
      </c>
      <c r="D24" s="37">
        <v>0</v>
      </c>
      <c r="E24" s="36">
        <v>0</v>
      </c>
      <c r="F24" s="37">
        <f t="shared" ref="F24:G24" si="10">F25+F26</f>
        <v>0</v>
      </c>
      <c r="G24" s="37">
        <f t="shared" si="10"/>
        <v>0</v>
      </c>
      <c r="H24" s="36">
        <v>0</v>
      </c>
      <c r="I24" s="37">
        <v>0</v>
      </c>
      <c r="J24" s="37">
        <v>0</v>
      </c>
      <c r="K24" s="36">
        <v>0</v>
      </c>
      <c r="L24" s="37">
        <v>0</v>
      </c>
      <c r="M24" s="37">
        <v>0</v>
      </c>
      <c r="N24" s="36">
        <v>0</v>
      </c>
      <c r="O24" s="30">
        <v>0</v>
      </c>
      <c r="P24" s="37">
        <v>0</v>
      </c>
      <c r="Q24" s="36">
        <v>0</v>
      </c>
      <c r="V24" s="69"/>
    </row>
    <row r="25" spans="1:22" s="25" customFormat="1" ht="75.75" thickBot="1">
      <c r="A25" s="23" t="s">
        <v>30</v>
      </c>
      <c r="B25" s="21" t="s">
        <v>32</v>
      </c>
      <c r="C25" s="37">
        <v>0</v>
      </c>
      <c r="D25" s="37">
        <v>0</v>
      </c>
      <c r="E25" s="36">
        <v>0</v>
      </c>
      <c r="F25" s="37">
        <f t="shared" ref="F25:G25" si="11">F26+F27</f>
        <v>0</v>
      </c>
      <c r="G25" s="37">
        <f t="shared" si="11"/>
        <v>0</v>
      </c>
      <c r="H25" s="36">
        <v>0</v>
      </c>
      <c r="I25" s="37">
        <v>0</v>
      </c>
      <c r="J25" s="37">
        <v>0</v>
      </c>
      <c r="K25" s="36">
        <v>0</v>
      </c>
      <c r="L25" s="37">
        <v>0</v>
      </c>
      <c r="M25" s="37">
        <v>0</v>
      </c>
      <c r="N25" s="36">
        <v>0</v>
      </c>
      <c r="O25" s="30">
        <v>0</v>
      </c>
      <c r="P25" s="37">
        <v>0</v>
      </c>
      <c r="Q25" s="36">
        <v>0</v>
      </c>
      <c r="V25" s="69"/>
    </row>
    <row r="26" spans="1:22" s="25" customFormat="1" ht="16.5" thickBot="1">
      <c r="A26" s="23" t="s">
        <v>31</v>
      </c>
      <c r="B26" s="21" t="s">
        <v>21</v>
      </c>
      <c r="C26" s="37">
        <v>0</v>
      </c>
      <c r="D26" s="37">
        <v>49</v>
      </c>
      <c r="E26" s="36">
        <v>1</v>
      </c>
      <c r="F26" s="37">
        <f t="shared" ref="F26:G26" si="12">F27+F28</f>
        <v>0</v>
      </c>
      <c r="G26" s="37">
        <f t="shared" si="12"/>
        <v>0</v>
      </c>
      <c r="H26" s="36">
        <v>0</v>
      </c>
      <c r="I26" s="37">
        <v>0</v>
      </c>
      <c r="J26" s="37">
        <v>0</v>
      </c>
      <c r="K26" s="36">
        <v>0</v>
      </c>
      <c r="L26" s="37">
        <v>0</v>
      </c>
      <c r="M26" s="37">
        <v>0</v>
      </c>
      <c r="N26" s="36">
        <v>0</v>
      </c>
      <c r="O26" s="30">
        <v>0</v>
      </c>
      <c r="P26" s="37">
        <v>0</v>
      </c>
      <c r="Q26" s="36">
        <v>0</v>
      </c>
      <c r="V26" s="69"/>
    </row>
    <row r="27" spans="1:22" s="25" customFormat="1" ht="30.75" thickBot="1">
      <c r="A27" s="70">
        <v>3</v>
      </c>
      <c r="B27" s="21" t="s">
        <v>33</v>
      </c>
      <c r="C27" s="28">
        <f>SUM(C28:C33)</f>
        <v>255</v>
      </c>
      <c r="D27" s="28">
        <f>SUM(D28:D33)</f>
        <v>312</v>
      </c>
      <c r="E27" s="36">
        <f>(D27-C27)/C27</f>
        <v>0.22352941176470589</v>
      </c>
      <c r="F27" s="28">
        <f>SUM(F28:F33)</f>
        <v>0</v>
      </c>
      <c r="G27" s="28">
        <f>SUM(G28:G33)</f>
        <v>0</v>
      </c>
      <c r="H27" s="29">
        <v>0</v>
      </c>
      <c r="I27" s="28">
        <f>SUM(I28:I33)</f>
        <v>0</v>
      </c>
      <c r="J27" s="28">
        <f>SUM(J28:J33)</f>
        <v>0</v>
      </c>
      <c r="K27" s="36">
        <v>0</v>
      </c>
      <c r="L27" s="28">
        <f>SUM(L28:L33)</f>
        <v>0</v>
      </c>
      <c r="M27" s="28">
        <f>SUM(M28:M33)</f>
        <v>0</v>
      </c>
      <c r="N27" s="36">
        <v>0</v>
      </c>
      <c r="O27" s="28">
        <f>SUM(O28:O29)</f>
        <v>0</v>
      </c>
      <c r="P27" s="28">
        <f>SUM(P28:P33)</f>
        <v>0</v>
      </c>
      <c r="Q27" s="35">
        <v>0</v>
      </c>
      <c r="V27" s="69"/>
    </row>
    <row r="28" spans="1:22" s="25" customFormat="1" ht="47.25" customHeight="1" thickBot="1">
      <c r="A28" s="23" t="s">
        <v>34</v>
      </c>
      <c r="B28" s="21" t="s">
        <v>35</v>
      </c>
      <c r="C28" s="37">
        <v>10</v>
      </c>
      <c r="D28" s="37">
        <v>26</v>
      </c>
      <c r="E28" s="36">
        <f>(D28-C28)/C28</f>
        <v>1.6</v>
      </c>
      <c r="F28" s="37">
        <v>0</v>
      </c>
      <c r="G28" s="37">
        <v>0</v>
      </c>
      <c r="H28" s="36">
        <v>0</v>
      </c>
      <c r="I28" s="37">
        <v>0</v>
      </c>
      <c r="J28" s="37">
        <v>0</v>
      </c>
      <c r="K28" s="36">
        <v>0</v>
      </c>
      <c r="L28" s="37">
        <v>0</v>
      </c>
      <c r="M28" s="37">
        <v>0</v>
      </c>
      <c r="N28" s="36">
        <v>0</v>
      </c>
      <c r="O28" s="30">
        <v>0</v>
      </c>
      <c r="P28" s="37">
        <v>0</v>
      </c>
      <c r="Q28" s="36">
        <v>0</v>
      </c>
      <c r="V28" s="69"/>
    </row>
    <row r="29" spans="1:22" s="25" customFormat="1" ht="67.5" customHeight="1" thickBot="1">
      <c r="A29" s="23" t="s">
        <v>36</v>
      </c>
      <c r="B29" s="21" t="s">
        <v>38</v>
      </c>
      <c r="C29" s="37">
        <v>245</v>
      </c>
      <c r="D29" s="37">
        <v>286</v>
      </c>
      <c r="E29" s="36">
        <f>(D29-C29)/C29</f>
        <v>0.16734693877551021</v>
      </c>
      <c r="F29" s="37">
        <v>0</v>
      </c>
      <c r="G29" s="37">
        <v>0</v>
      </c>
      <c r="H29" s="36">
        <v>0</v>
      </c>
      <c r="I29" s="37">
        <v>0</v>
      </c>
      <c r="J29" s="37">
        <v>0</v>
      </c>
      <c r="K29" s="36">
        <v>0</v>
      </c>
      <c r="L29" s="37">
        <v>0</v>
      </c>
      <c r="M29" s="37">
        <v>0</v>
      </c>
      <c r="N29" s="36">
        <v>0</v>
      </c>
      <c r="O29" s="30">
        <v>0</v>
      </c>
      <c r="P29" s="37">
        <v>0</v>
      </c>
      <c r="Q29" s="36">
        <v>0</v>
      </c>
      <c r="V29" s="69"/>
    </row>
    <row r="30" spans="1:22" s="25" customFormat="1" ht="21.75" customHeight="1" thickBot="1">
      <c r="A30" s="23" t="s">
        <v>37</v>
      </c>
      <c r="B30" s="21" t="s">
        <v>21</v>
      </c>
      <c r="C30" s="37"/>
      <c r="D30" s="37"/>
      <c r="E30" s="36"/>
      <c r="F30" s="37"/>
      <c r="G30" s="37"/>
      <c r="H30" s="36"/>
      <c r="I30" s="37"/>
      <c r="J30" s="37"/>
      <c r="K30" s="36"/>
      <c r="L30" s="37"/>
      <c r="M30" s="37"/>
      <c r="N30" s="36"/>
      <c r="O30" s="30"/>
      <c r="P30" s="37"/>
      <c r="Q30" s="36"/>
    </row>
    <row r="32" spans="1:22">
      <c r="B32" s="26"/>
    </row>
    <row r="33" spans="5:9" ht="15.75">
      <c r="E33" s="61" t="s">
        <v>136</v>
      </c>
      <c r="F33" s="61"/>
      <c r="G33" s="61"/>
      <c r="I33" s="61" t="s">
        <v>135</v>
      </c>
    </row>
    <row r="36" spans="5:9" s="18" customFormat="1" ht="18.75"/>
  </sheetData>
  <mergeCells count="9">
    <mergeCell ref="A3:Q5"/>
    <mergeCell ref="A7:A8"/>
    <mergeCell ref="B7:B8"/>
    <mergeCell ref="C7:Q7"/>
    <mergeCell ref="C8:E8"/>
    <mergeCell ref="F8:H8"/>
    <mergeCell ref="I8:K8"/>
    <mergeCell ref="L8:N8"/>
    <mergeCell ref="O8:Q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3:O19"/>
  <sheetViews>
    <sheetView workbookViewId="0">
      <selection activeCell="I9" sqref="I9"/>
    </sheetView>
  </sheetViews>
  <sheetFormatPr defaultRowHeight="15"/>
  <cols>
    <col min="1" max="1" width="9.140625" style="60"/>
    <col min="2" max="2" width="23.140625" style="60" customWidth="1"/>
    <col min="3" max="3" width="17.28515625" style="60" customWidth="1"/>
    <col min="4" max="4" width="36.7109375" style="60" customWidth="1"/>
    <col min="5" max="5" width="20.7109375" style="60" customWidth="1"/>
    <col min="6" max="6" width="18.85546875" style="60" customWidth="1"/>
    <col min="7" max="7" width="17.85546875" style="60" customWidth="1"/>
    <col min="8" max="8" width="17.140625" style="60" customWidth="1"/>
    <col min="9" max="9" width="14.85546875" style="60" customWidth="1"/>
    <col min="10" max="10" width="16.7109375" style="60" customWidth="1"/>
    <col min="11" max="16384" width="9.140625" style="60"/>
  </cols>
  <sheetData>
    <row r="3" spans="1:10" ht="15.75">
      <c r="A3" s="149" t="s">
        <v>101</v>
      </c>
      <c r="B3" s="149"/>
      <c r="C3" s="149"/>
      <c r="D3" s="149"/>
      <c r="E3" s="149"/>
      <c r="F3" s="149"/>
      <c r="G3" s="149"/>
      <c r="H3" s="149"/>
      <c r="I3" s="149"/>
      <c r="J3" s="149"/>
    </row>
    <row r="4" spans="1:10" ht="15.75" thickBot="1"/>
    <row r="5" spans="1:10" ht="75.75" thickBot="1">
      <c r="A5" s="42" t="s">
        <v>0</v>
      </c>
      <c r="B5" s="72" t="s">
        <v>40</v>
      </c>
      <c r="C5" s="72" t="s">
        <v>41</v>
      </c>
      <c r="D5" s="72" t="s">
        <v>42</v>
      </c>
      <c r="E5" s="72" t="s">
        <v>43</v>
      </c>
      <c r="F5" s="72" t="s">
        <v>44</v>
      </c>
      <c r="G5" s="72" t="s">
        <v>45</v>
      </c>
      <c r="H5" s="72" t="s">
        <v>46</v>
      </c>
      <c r="I5" s="72" t="s">
        <v>47</v>
      </c>
      <c r="J5" s="72" t="s">
        <v>48</v>
      </c>
    </row>
    <row r="6" spans="1:10" ht="15.75" thickBot="1">
      <c r="A6" s="71">
        <v>1</v>
      </c>
      <c r="B6" s="41">
        <v>2</v>
      </c>
      <c r="C6" s="41">
        <v>3</v>
      </c>
      <c r="D6" s="41">
        <v>4</v>
      </c>
      <c r="E6" s="41">
        <v>5</v>
      </c>
      <c r="F6" s="41">
        <v>6</v>
      </c>
      <c r="G6" s="41">
        <v>7</v>
      </c>
      <c r="H6" s="135">
        <v>8</v>
      </c>
      <c r="I6" s="41">
        <v>9</v>
      </c>
      <c r="J6" s="41">
        <v>10</v>
      </c>
    </row>
    <row r="7" spans="1:10" ht="51">
      <c r="A7" s="78">
        <v>1</v>
      </c>
      <c r="B7" s="77" t="s">
        <v>116</v>
      </c>
      <c r="C7" s="43" t="s">
        <v>117</v>
      </c>
      <c r="D7" s="43" t="s">
        <v>118</v>
      </c>
      <c r="E7" s="43" t="s">
        <v>122</v>
      </c>
      <c r="F7" s="43" t="s">
        <v>126</v>
      </c>
      <c r="G7" s="73" t="s">
        <v>99</v>
      </c>
      <c r="H7" s="140">
        <v>25</v>
      </c>
      <c r="I7" s="73" t="s">
        <v>128</v>
      </c>
      <c r="J7" s="73" t="s">
        <v>128</v>
      </c>
    </row>
    <row r="8" spans="1:10" ht="64.5" customHeight="1">
      <c r="A8" s="79" t="s">
        <v>120</v>
      </c>
      <c r="B8" s="43" t="s">
        <v>119</v>
      </c>
      <c r="C8" s="43" t="s">
        <v>117</v>
      </c>
      <c r="D8" s="43" t="s">
        <v>121</v>
      </c>
      <c r="E8" s="45">
        <v>89105603036</v>
      </c>
      <c r="F8" s="73" t="s">
        <v>126</v>
      </c>
      <c r="G8" s="73" t="s">
        <v>99</v>
      </c>
      <c r="H8" s="140">
        <v>31</v>
      </c>
      <c r="I8" s="73" t="s">
        <v>128</v>
      </c>
      <c r="J8" s="73" t="s">
        <v>128</v>
      </c>
    </row>
    <row r="9" spans="1:10" ht="204.75" thickBot="1">
      <c r="A9" s="44" t="s">
        <v>130</v>
      </c>
      <c r="B9" s="43" t="s">
        <v>123</v>
      </c>
      <c r="C9" s="43" t="s">
        <v>124</v>
      </c>
      <c r="D9" s="43" t="s">
        <v>129</v>
      </c>
      <c r="E9" s="45">
        <v>84913146131</v>
      </c>
      <c r="F9" s="43" t="s">
        <v>278</v>
      </c>
      <c r="G9" s="43" t="s">
        <v>96</v>
      </c>
      <c r="H9" s="140">
        <v>36</v>
      </c>
      <c r="I9" s="43" t="s">
        <v>127</v>
      </c>
      <c r="J9" s="43" t="s">
        <v>127</v>
      </c>
    </row>
    <row r="10" spans="1:10" ht="204.75" thickBot="1">
      <c r="A10" s="44" t="s">
        <v>274</v>
      </c>
      <c r="B10" s="43" t="s">
        <v>123</v>
      </c>
      <c r="C10" s="43" t="s">
        <v>276</v>
      </c>
      <c r="D10" s="43" t="s">
        <v>277</v>
      </c>
      <c r="E10" s="45" t="s">
        <v>125</v>
      </c>
      <c r="F10" s="43" t="s">
        <v>279</v>
      </c>
      <c r="G10" s="43" t="s">
        <v>96</v>
      </c>
      <c r="H10" s="140">
        <v>24</v>
      </c>
      <c r="I10" s="43" t="s">
        <v>127</v>
      </c>
      <c r="J10" s="43" t="s">
        <v>127</v>
      </c>
    </row>
    <row r="11" spans="1:10">
      <c r="A11" s="136"/>
      <c r="B11" s="137"/>
      <c r="C11" s="137" t="s">
        <v>275</v>
      </c>
      <c r="D11" s="137"/>
      <c r="E11" s="138"/>
      <c r="F11" s="137" t="s">
        <v>88</v>
      </c>
      <c r="G11" s="137"/>
      <c r="H11" s="139"/>
      <c r="I11" s="137"/>
      <c r="J11" s="137"/>
    </row>
    <row r="12" spans="1:10">
      <c r="A12" s="136"/>
      <c r="B12" s="137"/>
      <c r="C12" s="137"/>
      <c r="D12" s="137"/>
      <c r="E12" s="138"/>
      <c r="F12" s="137"/>
      <c r="G12" s="137"/>
      <c r="H12" s="139"/>
      <c r="I12" s="137"/>
      <c r="J12" s="137"/>
    </row>
    <row r="13" spans="1:10">
      <c r="A13" s="136"/>
      <c r="B13" s="137"/>
      <c r="C13" s="137"/>
      <c r="D13" s="137"/>
      <c r="E13" s="138"/>
      <c r="F13" s="137"/>
      <c r="G13" s="137"/>
      <c r="H13" s="139"/>
      <c r="I13" s="137"/>
      <c r="J13" s="137"/>
    </row>
    <row r="14" spans="1:10">
      <c r="A14" s="136"/>
      <c r="B14" s="137"/>
      <c r="C14" s="137"/>
      <c r="D14" s="137"/>
      <c r="E14" s="138"/>
      <c r="F14" s="137"/>
      <c r="G14" s="137"/>
      <c r="H14" s="139"/>
      <c r="I14" s="137"/>
      <c r="J14" s="137"/>
    </row>
    <row r="15" spans="1:10">
      <c r="A15" s="136"/>
      <c r="B15" s="137"/>
      <c r="C15" s="137"/>
      <c r="D15" s="137"/>
      <c r="E15" s="138"/>
      <c r="F15" s="137"/>
      <c r="G15" s="137"/>
      <c r="H15" s="139"/>
      <c r="I15" s="137"/>
      <c r="J15" s="137"/>
    </row>
    <row r="16" spans="1:10">
      <c r="A16" s="136"/>
      <c r="B16" s="137"/>
      <c r="C16" s="137"/>
      <c r="D16" s="137"/>
      <c r="E16" s="138"/>
      <c r="F16" s="137"/>
      <c r="G16" s="137"/>
      <c r="H16" s="139"/>
      <c r="I16" s="137"/>
      <c r="J16" s="137"/>
    </row>
    <row r="17" spans="1:15">
      <c r="A17" s="136"/>
      <c r="B17" s="137"/>
      <c r="C17" s="137"/>
      <c r="D17" s="137"/>
      <c r="E17" s="138"/>
      <c r="F17" s="137"/>
      <c r="G17" s="137"/>
      <c r="H17" s="139"/>
      <c r="I17" s="137"/>
      <c r="J17" s="137"/>
    </row>
    <row r="18" spans="1:15" ht="15.75">
      <c r="C18" s="61" t="s">
        <v>136</v>
      </c>
      <c r="D18" s="61"/>
      <c r="E18" s="61"/>
      <c r="F18" s="61" t="s">
        <v>135</v>
      </c>
      <c r="G18" s="61"/>
      <c r="H18" s="61"/>
      <c r="I18" s="61"/>
      <c r="J18" s="61"/>
      <c r="K18" s="61"/>
      <c r="L18" s="61"/>
      <c r="M18" s="61"/>
      <c r="N18" s="61"/>
      <c r="O18" s="61"/>
    </row>
    <row r="19" spans="1:15">
      <c r="A19" s="136"/>
      <c r="B19" s="137"/>
      <c r="C19" s="137"/>
      <c r="D19" s="137"/>
      <c r="E19" s="138"/>
      <c r="F19" s="137"/>
      <c r="G19" s="137"/>
      <c r="H19" s="139"/>
      <c r="I19" s="137"/>
      <c r="J19" s="137"/>
    </row>
  </sheetData>
  <mergeCells count="1">
    <mergeCell ref="A3:J3"/>
  </mergeCells>
  <pageMargins left="0.70866141732283472" right="0.70866141732283472" top="1.1417322834645669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I19"/>
  <sheetViews>
    <sheetView workbookViewId="0">
      <selection activeCell="D11" sqref="D11"/>
    </sheetView>
  </sheetViews>
  <sheetFormatPr defaultRowHeight="15"/>
  <cols>
    <col min="1" max="1" width="5.85546875" customWidth="1"/>
    <col min="2" max="2" width="65" customWidth="1"/>
    <col min="3" max="3" width="14.85546875" customWidth="1"/>
    <col min="4" max="4" width="26.5703125" customWidth="1"/>
  </cols>
  <sheetData>
    <row r="1" spans="1:9">
      <c r="D1" s="2" t="s">
        <v>59</v>
      </c>
    </row>
    <row r="3" spans="1:9" ht="15.75">
      <c r="A3" s="150" t="s">
        <v>164</v>
      </c>
      <c r="B3" s="150"/>
      <c r="C3" s="150"/>
      <c r="D3" s="150"/>
    </row>
    <row r="4" spans="1:9">
      <c r="A4" s="3"/>
      <c r="B4" s="3"/>
      <c r="C4" s="3"/>
      <c r="D4" s="3"/>
    </row>
    <row r="5" spans="1:9" ht="30">
      <c r="A5" s="4" t="s">
        <v>0</v>
      </c>
      <c r="B5" s="4" t="s">
        <v>49</v>
      </c>
      <c r="C5" s="4" t="s">
        <v>50</v>
      </c>
      <c r="D5" s="5"/>
    </row>
    <row r="6" spans="1:9" ht="30" customHeight="1">
      <c r="A6" s="151">
        <v>1</v>
      </c>
      <c r="B6" s="152" t="s">
        <v>51</v>
      </c>
      <c r="C6" s="151" t="s">
        <v>52</v>
      </c>
      <c r="D6" s="74" t="str">
        <f>'Пункт 4.2Г_Ж'!E10</f>
        <v>84913146131, 84913126005, 89065483235</v>
      </c>
    </row>
    <row r="7" spans="1:9">
      <c r="A7" s="151"/>
      <c r="B7" s="153"/>
      <c r="C7" s="151"/>
      <c r="D7" s="75">
        <f>'Пункт 4.2Г_Ж'!E8</f>
        <v>89105603036</v>
      </c>
    </row>
    <row r="8" spans="1:9">
      <c r="A8" s="151"/>
      <c r="B8" s="154"/>
      <c r="C8" s="151"/>
      <c r="D8" s="76">
        <f>'Пункт 4.2Г_Ж'!E9</f>
        <v>84913146131</v>
      </c>
    </row>
    <row r="9" spans="1:9" ht="30">
      <c r="A9" s="4">
        <v>2</v>
      </c>
      <c r="B9" s="5" t="s">
        <v>53</v>
      </c>
      <c r="C9" s="4" t="s">
        <v>54</v>
      </c>
      <c r="D9" s="81">
        <f>D10</f>
        <v>116</v>
      </c>
    </row>
    <row r="10" spans="1:9" ht="30">
      <c r="A10" s="6" t="s">
        <v>23</v>
      </c>
      <c r="B10" s="5" t="s">
        <v>55</v>
      </c>
      <c r="C10" s="4" t="s">
        <v>54</v>
      </c>
      <c r="D10" s="82">
        <f>D11+D12+D13</f>
        <v>116</v>
      </c>
    </row>
    <row r="11" spans="1:9" ht="30">
      <c r="A11" s="47" t="s">
        <v>94</v>
      </c>
      <c r="B11" s="48" t="s">
        <v>132</v>
      </c>
      <c r="C11" s="49" t="s">
        <v>54</v>
      </c>
      <c r="D11" s="50">
        <f>'Пункт 4.2Г_Ж'!H9+'Пункт 4.2Г_Ж'!H10</f>
        <v>60</v>
      </c>
      <c r="E11" s="46"/>
      <c r="F11" s="46"/>
      <c r="G11" s="46"/>
      <c r="H11" s="46"/>
      <c r="I11" s="46"/>
    </row>
    <row r="12" spans="1:9" ht="30">
      <c r="A12" s="47" t="s">
        <v>93</v>
      </c>
      <c r="B12" s="48" t="s">
        <v>133</v>
      </c>
      <c r="C12" s="49" t="s">
        <v>54</v>
      </c>
      <c r="D12" s="50">
        <f>'Пункт 4.2Г_Ж'!H7</f>
        <v>25</v>
      </c>
      <c r="E12" s="46"/>
      <c r="F12" s="46"/>
      <c r="G12" s="46"/>
      <c r="H12" s="46"/>
      <c r="I12" s="46"/>
    </row>
    <row r="13" spans="1:9" ht="30">
      <c r="A13" s="47" t="s">
        <v>102</v>
      </c>
      <c r="B13" s="48" t="s">
        <v>134</v>
      </c>
      <c r="C13" s="49" t="s">
        <v>54</v>
      </c>
      <c r="D13" s="50">
        <f>'Пункт 4.2Г_Ж'!H8</f>
        <v>31</v>
      </c>
      <c r="E13" s="46"/>
      <c r="F13" s="46"/>
      <c r="G13" s="46"/>
      <c r="H13" s="46"/>
      <c r="I13" s="46"/>
    </row>
    <row r="14" spans="1:9" s="40" customFormat="1" ht="30">
      <c r="A14" s="39">
        <v>3</v>
      </c>
      <c r="B14" s="5" t="s">
        <v>56</v>
      </c>
      <c r="C14" s="39" t="s">
        <v>57</v>
      </c>
      <c r="D14" s="83">
        <v>0.1</v>
      </c>
    </row>
    <row r="15" spans="1:9" s="40" customFormat="1" ht="30">
      <c r="A15" s="39">
        <v>4</v>
      </c>
      <c r="B15" s="5" t="s">
        <v>58</v>
      </c>
      <c r="C15" s="39" t="s">
        <v>57</v>
      </c>
      <c r="D15" s="84" t="s">
        <v>280</v>
      </c>
    </row>
    <row r="19" spans="2:6" ht="15.75">
      <c r="B19" s="61" t="s">
        <v>136</v>
      </c>
      <c r="C19" s="61"/>
      <c r="D19" s="61" t="s">
        <v>135</v>
      </c>
      <c r="F19" s="60"/>
    </row>
  </sheetData>
  <mergeCells count="4">
    <mergeCell ref="A3:D3"/>
    <mergeCell ref="A6:A8"/>
    <mergeCell ref="C6:C8"/>
    <mergeCell ref="B6:B8"/>
  </mergeCells>
  <pageMargins left="0.70866141732283472" right="0.70866141732283472" top="1.1417322834645669" bottom="0.7480314960629921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pageSetUpPr fitToPage="1"/>
  </sheetPr>
  <dimension ref="A1:U14"/>
  <sheetViews>
    <sheetView workbookViewId="0">
      <selection activeCell="C29" sqref="C29"/>
    </sheetView>
  </sheetViews>
  <sheetFormatPr defaultRowHeight="15"/>
  <cols>
    <col min="1" max="1" width="10.140625" style="1" customWidth="1"/>
    <col min="2" max="4" width="48.7109375" style="1" customWidth="1"/>
    <col min="5" max="5" width="39.140625" style="1" customWidth="1"/>
    <col min="6" max="10" width="9.140625" style="1"/>
    <col min="11" max="11" width="9.140625" style="1" customWidth="1"/>
    <col min="12" max="21" width="9.140625" style="1"/>
  </cols>
  <sheetData>
    <row r="1" spans="1:21" s="1" customFormat="1">
      <c r="U1" s="11" t="s">
        <v>92</v>
      </c>
    </row>
    <row r="2" spans="1:21" ht="54.75" customHeight="1">
      <c r="A2" s="156" t="s">
        <v>138</v>
      </c>
      <c r="B2" s="156"/>
      <c r="C2" s="156"/>
      <c r="D2" s="156"/>
      <c r="E2" s="86"/>
      <c r="F2" s="86"/>
      <c r="G2" s="86"/>
      <c r="H2" s="86"/>
      <c r="I2" s="86"/>
      <c r="J2" s="86"/>
      <c r="K2" s="86"/>
      <c r="L2" s="85"/>
      <c r="M2" s="85"/>
      <c r="N2" s="85"/>
      <c r="O2" s="85"/>
      <c r="P2" s="85"/>
      <c r="Q2" s="85"/>
      <c r="R2" s="85"/>
      <c r="S2" s="85"/>
      <c r="T2" s="85"/>
      <c r="U2" s="85"/>
    </row>
    <row r="3" spans="1:21" ht="41.25" customHeight="1">
      <c r="A3" s="87" t="s">
        <v>139</v>
      </c>
      <c r="B3" s="88" t="s">
        <v>137</v>
      </c>
      <c r="C3" s="88" t="s">
        <v>140</v>
      </c>
      <c r="D3" s="88" t="s">
        <v>141</v>
      </c>
      <c r="E3" s="89"/>
      <c r="F3" s="90"/>
      <c r="G3" s="90"/>
      <c r="H3" s="90"/>
      <c r="I3" s="90"/>
      <c r="J3" s="90"/>
      <c r="K3" s="90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8.75">
      <c r="A4" s="91">
        <v>2019</v>
      </c>
      <c r="B4" s="92">
        <f>C4*2.9</f>
        <v>29</v>
      </c>
      <c r="C4" s="92">
        <v>10</v>
      </c>
      <c r="D4" s="92">
        <v>0</v>
      </c>
      <c r="E4" s="90"/>
      <c r="F4" s="90"/>
      <c r="G4" s="90"/>
      <c r="H4" s="90"/>
      <c r="I4" s="90"/>
      <c r="J4" s="90"/>
      <c r="K4" s="90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s="1" customFormat="1" ht="18.75">
      <c r="A5" s="91">
        <v>2020</v>
      </c>
      <c r="B5" s="92">
        <v>76</v>
      </c>
      <c r="C5" s="92">
        <v>26</v>
      </c>
      <c r="D5" s="92">
        <v>0</v>
      </c>
      <c r="E5" s="90"/>
      <c r="F5" s="90"/>
      <c r="G5" s="90"/>
      <c r="H5" s="90"/>
      <c r="I5" s="90"/>
      <c r="J5" s="90"/>
      <c r="K5" s="90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s="40" customFormat="1" ht="15" customHeight="1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</row>
    <row r="7" spans="1:21" s="40" customFormat="1" ht="18.75">
      <c r="A7" s="93"/>
      <c r="B7" s="93"/>
      <c r="C7" s="93"/>
      <c r="D7" s="93"/>
      <c r="E7" s="93"/>
      <c r="F7" s="93"/>
      <c r="G7" s="93"/>
      <c r="H7" s="93"/>
      <c r="I7" s="93"/>
      <c r="J7" s="93"/>
      <c r="K7" s="93"/>
    </row>
    <row r="8" spans="1:21" s="40" customFormat="1" ht="15" customHeight="1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</row>
    <row r="9" spans="1:21" ht="18.7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</row>
    <row r="10" spans="1:21" ht="18.75">
      <c r="A10" s="89"/>
      <c r="B10" s="18" t="s">
        <v>136</v>
      </c>
      <c r="C10" s="18"/>
      <c r="D10" s="18" t="s">
        <v>135</v>
      </c>
      <c r="E10" s="89"/>
      <c r="F10" s="89"/>
      <c r="G10" s="89"/>
      <c r="H10" s="89"/>
      <c r="I10" s="89"/>
      <c r="J10" s="89"/>
      <c r="K10" s="89"/>
    </row>
    <row r="11" spans="1:21" ht="18.75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</row>
    <row r="14" spans="1:21">
      <c r="J14" s="1" t="s">
        <v>88</v>
      </c>
    </row>
  </sheetData>
  <mergeCells count="2">
    <mergeCell ref="A6:K6"/>
    <mergeCell ref="A2:D2"/>
  </mergeCells>
  <pageMargins left="0.70866141732283472" right="0.70866141732283472" top="0.74803149606299213" bottom="0.74803149606299213" header="0.31496062992125984" footer="0.31496062992125984"/>
  <pageSetup paperSize="9" scale="3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7"/>
  <sheetViews>
    <sheetView workbookViewId="0">
      <selection activeCell="F4" sqref="F4:I4"/>
    </sheetView>
  </sheetViews>
  <sheetFormatPr defaultRowHeight="15"/>
  <cols>
    <col min="4" max="4" width="14.28515625" customWidth="1"/>
  </cols>
  <sheetData>
    <row r="1" spans="1:17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3" t="s">
        <v>103</v>
      </c>
    </row>
    <row r="2" spans="1:17" ht="15.75">
      <c r="A2" s="157" t="s">
        <v>142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</row>
    <row r="3" spans="1:17"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 ht="15.75">
      <c r="F4" s="159" t="s">
        <v>104</v>
      </c>
      <c r="G4" s="159"/>
      <c r="H4" s="159"/>
      <c r="I4" s="159"/>
    </row>
    <row r="7" spans="1:17" ht="18.75">
      <c r="C7" s="18" t="s">
        <v>136</v>
      </c>
      <c r="D7" s="18"/>
      <c r="I7" s="18" t="s">
        <v>135</v>
      </c>
    </row>
  </sheetData>
  <mergeCells count="2">
    <mergeCell ref="A2:Q2"/>
    <mergeCell ref="F4:I4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Q7"/>
  <sheetViews>
    <sheetView workbookViewId="0">
      <selection activeCell="M17" sqref="M17"/>
    </sheetView>
  </sheetViews>
  <sheetFormatPr defaultRowHeight="15"/>
  <sheetData>
    <row r="1" spans="1:17">
      <c r="Q1" s="55" t="s">
        <v>105</v>
      </c>
    </row>
    <row r="2" spans="1:17" ht="319.5" customHeight="1">
      <c r="A2" s="157" t="s">
        <v>106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</row>
    <row r="3" spans="1:17" ht="23.25">
      <c r="A3" s="160" t="s">
        <v>107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</row>
    <row r="4" spans="1:17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</row>
    <row r="5" spans="1:17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</row>
    <row r="6" spans="1:17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</row>
    <row r="7" spans="1:17" ht="18.75">
      <c r="A7" s="54"/>
      <c r="B7" s="18" t="s">
        <v>136</v>
      </c>
      <c r="C7" s="18"/>
      <c r="D7" s="60"/>
      <c r="E7" s="60"/>
      <c r="F7" s="60"/>
      <c r="G7" s="60"/>
      <c r="H7" s="18" t="s">
        <v>135</v>
      </c>
      <c r="I7" s="60"/>
      <c r="J7" s="60"/>
      <c r="K7" s="54"/>
      <c r="L7" s="54"/>
      <c r="M7" s="54"/>
      <c r="N7" s="54"/>
      <c r="O7" s="54"/>
      <c r="P7" s="54"/>
      <c r="Q7" s="54"/>
    </row>
  </sheetData>
  <mergeCells count="2">
    <mergeCell ref="A2:Q2"/>
    <mergeCell ref="A3:Q3"/>
  </mergeCells>
  <pageMargins left="0.7" right="0.7" top="0.75" bottom="0.75" header="0.3" footer="0.3"/>
  <pageSetup paperSize="9" scale="5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U25"/>
  <sheetViews>
    <sheetView workbookViewId="0">
      <selection activeCell="B22" sqref="B22"/>
    </sheetView>
  </sheetViews>
  <sheetFormatPr defaultRowHeight="15"/>
  <cols>
    <col min="1" max="1" width="3.7109375" style="60" customWidth="1"/>
    <col min="2" max="2" width="3.42578125" customWidth="1"/>
  </cols>
  <sheetData>
    <row r="1" spans="1:21"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 t="s">
        <v>108</v>
      </c>
      <c r="Q1" s="57"/>
      <c r="R1" s="57"/>
      <c r="S1" s="57"/>
      <c r="T1" s="56"/>
      <c r="U1" s="56"/>
    </row>
    <row r="2" spans="1:21" ht="15.75">
      <c r="B2" s="150" t="s">
        <v>109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59"/>
      <c r="R2" s="56"/>
      <c r="S2" s="56"/>
      <c r="T2" s="56"/>
      <c r="U2" s="56"/>
    </row>
    <row r="3" spans="1:21"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</row>
    <row r="4" spans="1:21" ht="15.75">
      <c r="A4" s="60">
        <v>1</v>
      </c>
      <c r="B4" s="58" t="s">
        <v>110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</row>
    <row r="5" spans="1:21" ht="45" customHeight="1">
      <c r="A5" s="60">
        <v>2</v>
      </c>
      <c r="B5" s="161" t="s">
        <v>162</v>
      </c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56"/>
      <c r="T5" s="56"/>
      <c r="U5" s="56"/>
    </row>
    <row r="6" spans="1:21">
      <c r="A6" s="60">
        <v>3</v>
      </c>
      <c r="B6" s="57" t="s">
        <v>111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</row>
    <row r="7" spans="1:21">
      <c r="A7" s="60">
        <v>4</v>
      </c>
      <c r="B7" s="57" t="s">
        <v>147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</row>
    <row r="8" spans="1:21">
      <c r="A8" s="60">
        <v>5</v>
      </c>
      <c r="B8" s="57" t="s">
        <v>148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</row>
    <row r="9" spans="1:21">
      <c r="A9" s="60">
        <v>6</v>
      </c>
      <c r="B9" s="57" t="s">
        <v>149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</row>
    <row r="10" spans="1:21">
      <c r="A10" s="60">
        <v>7</v>
      </c>
      <c r="B10" s="57" t="s">
        <v>156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</row>
    <row r="11" spans="1:21">
      <c r="A11" s="60">
        <v>8</v>
      </c>
      <c r="B11" s="57" t="s">
        <v>157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</row>
    <row r="12" spans="1:21">
      <c r="A12" s="60">
        <v>9</v>
      </c>
      <c r="B12" s="57" t="s">
        <v>150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</row>
    <row r="13" spans="1:21">
      <c r="A13" s="60">
        <v>10</v>
      </c>
      <c r="B13" s="57" t="s">
        <v>158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</row>
    <row r="14" spans="1:21">
      <c r="A14" s="60">
        <v>11</v>
      </c>
      <c r="B14" s="57" t="s">
        <v>151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</row>
    <row r="15" spans="1:21">
      <c r="A15" s="60">
        <v>12</v>
      </c>
      <c r="B15" s="57" t="s">
        <v>159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21">
      <c r="A16" s="60">
        <v>13</v>
      </c>
      <c r="B16" s="57" t="s">
        <v>152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</row>
    <row r="17" spans="1:17">
      <c r="A17" s="60">
        <v>14</v>
      </c>
      <c r="B17" s="57" t="s">
        <v>153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</row>
    <row r="18" spans="1:17">
      <c r="A18" s="60">
        <v>15</v>
      </c>
      <c r="B18" s="57" t="s">
        <v>154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</row>
    <row r="19" spans="1:17">
      <c r="A19" s="60">
        <v>16</v>
      </c>
      <c r="B19" s="57" t="s">
        <v>160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</row>
    <row r="20" spans="1:17">
      <c r="A20" s="60">
        <v>17</v>
      </c>
      <c r="B20" s="57" t="s">
        <v>155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</row>
    <row r="21" spans="1:17">
      <c r="A21" s="60">
        <v>18</v>
      </c>
      <c r="B21" s="57" t="s">
        <v>161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</row>
    <row r="25" spans="1:17" ht="18.75">
      <c r="C25" s="18" t="s">
        <v>136</v>
      </c>
      <c r="D25" s="18"/>
      <c r="E25" s="60"/>
      <c r="F25" s="60"/>
      <c r="G25" s="60"/>
      <c r="H25" s="60"/>
      <c r="I25" s="18" t="s">
        <v>135</v>
      </c>
      <c r="J25" s="60"/>
    </row>
  </sheetData>
  <mergeCells count="2">
    <mergeCell ref="B2:P2"/>
    <mergeCell ref="B5:R5"/>
  </mergeCells>
  <pageMargins left="0.7" right="0.7" top="0.75" bottom="0.75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Q25"/>
  <sheetViews>
    <sheetView zoomScaleSheetLayoutView="100" workbookViewId="0">
      <selection activeCell="F10" sqref="F10"/>
    </sheetView>
  </sheetViews>
  <sheetFormatPr defaultRowHeight="15"/>
  <sheetData>
    <row r="1" spans="1:17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 t="s">
        <v>112</v>
      </c>
      <c r="Q1" s="60"/>
    </row>
    <row r="2" spans="1:17" s="89" customFormat="1" ht="18.75">
      <c r="A2" s="162" t="s">
        <v>143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  <c r="P2" s="162"/>
      <c r="Q2" s="86"/>
    </row>
    <row r="3" spans="1:17" s="89" customFormat="1" ht="18.75">
      <c r="A3" s="94" t="s">
        <v>113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7" s="89" customFormat="1" ht="18.75">
      <c r="A4" s="95" t="s">
        <v>144</v>
      </c>
    </row>
    <row r="5" spans="1:17" s="89" customFormat="1" ht="18.75">
      <c r="A5" s="95" t="s">
        <v>145</v>
      </c>
    </row>
    <row r="6" spans="1:17" s="89" customFormat="1" ht="18.75">
      <c r="A6" s="96" t="s">
        <v>146</v>
      </c>
    </row>
    <row r="8" spans="1:17" s="89" customFormat="1" ht="18.75"/>
    <row r="9" spans="1:17" s="89" customFormat="1" ht="18.75"/>
    <row r="10" spans="1:17" s="89" customFormat="1" ht="18.75">
      <c r="C10" s="18" t="s">
        <v>136</v>
      </c>
      <c r="D10" s="18"/>
      <c r="I10" s="18" t="s">
        <v>135</v>
      </c>
    </row>
    <row r="11" spans="1:17" s="89" customFormat="1" ht="18.75"/>
    <row r="25" spans="8:16" ht="15.75">
      <c r="H25" s="163" t="s">
        <v>114</v>
      </c>
      <c r="I25" s="163"/>
      <c r="J25" s="163"/>
      <c r="K25" s="163"/>
      <c r="L25" s="163"/>
      <c r="M25" s="163"/>
      <c r="N25" s="163"/>
      <c r="O25" s="163"/>
      <c r="P25" s="163"/>
    </row>
  </sheetData>
  <mergeCells count="2">
    <mergeCell ref="A2:P2"/>
    <mergeCell ref="H25:P25"/>
  </mergeCells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>
    <pageSetUpPr fitToPage="1"/>
  </sheetPr>
  <dimension ref="A1:AG36"/>
  <sheetViews>
    <sheetView zoomScaleSheetLayoutView="70" workbookViewId="0">
      <selection activeCell="AF12" sqref="AF12"/>
    </sheetView>
  </sheetViews>
  <sheetFormatPr defaultRowHeight="12.75"/>
  <cols>
    <col min="1" max="1" width="6.5703125" style="31" customWidth="1"/>
    <col min="2" max="2" width="18.42578125" style="15" customWidth="1"/>
    <col min="3" max="3" width="11.85546875" style="10" customWidth="1"/>
    <col min="4" max="4" width="6.7109375" style="10" customWidth="1"/>
    <col min="5" max="5" width="4" style="33" customWidth="1"/>
    <col min="6" max="6" width="4" style="34" customWidth="1"/>
    <col min="7" max="15" width="4" style="33" customWidth="1"/>
    <col min="16" max="24" width="4" style="14" customWidth="1"/>
    <col min="25" max="28" width="4" style="10" customWidth="1"/>
    <col min="29" max="29" width="31.85546875" style="10" customWidth="1"/>
    <col min="30" max="30" width="37.140625" style="10" customWidth="1"/>
    <col min="31" max="31" width="13.42578125" style="64" customWidth="1"/>
    <col min="32" max="32" width="10.7109375" style="64" customWidth="1"/>
    <col min="33" max="33" width="25.5703125" style="64" customWidth="1"/>
    <col min="34" max="16384" width="9.140625" style="10"/>
  </cols>
  <sheetData>
    <row r="1" spans="1:33">
      <c r="Y1" s="14"/>
      <c r="Z1" s="14"/>
      <c r="AA1" s="14"/>
      <c r="AB1" s="14"/>
      <c r="AC1" s="14"/>
      <c r="AD1" s="66" t="s">
        <v>60</v>
      </c>
    </row>
    <row r="2" spans="1:33" ht="18.75">
      <c r="F2" s="296" t="s">
        <v>115</v>
      </c>
      <c r="G2" s="296"/>
      <c r="H2" s="296"/>
      <c r="I2" s="296"/>
      <c r="J2" s="297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</row>
    <row r="3" spans="1:33">
      <c r="B3" s="164"/>
      <c r="C3" s="164"/>
      <c r="D3" s="164"/>
      <c r="E3" s="164"/>
      <c r="F3" s="164"/>
      <c r="G3" s="164"/>
      <c r="H3" s="164"/>
      <c r="I3" s="164"/>
      <c r="J3" s="165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67"/>
      <c r="W3" s="67"/>
      <c r="X3" s="67"/>
      <c r="Y3" s="67"/>
    </row>
    <row r="4" spans="1:33" s="8" customFormat="1" ht="96.75" customHeight="1">
      <c r="A4" s="270" t="s">
        <v>61</v>
      </c>
      <c r="B4" s="271" t="s">
        <v>62</v>
      </c>
      <c r="C4" s="276" t="s">
        <v>63</v>
      </c>
      <c r="D4" s="276" t="s">
        <v>64</v>
      </c>
      <c r="E4" s="283" t="s">
        <v>65</v>
      </c>
      <c r="F4" s="284"/>
      <c r="G4" s="284"/>
      <c r="H4" s="284"/>
      <c r="I4" s="285"/>
      <c r="J4" s="286" t="s">
        <v>66</v>
      </c>
      <c r="K4" s="287"/>
      <c r="L4" s="287"/>
      <c r="M4" s="287"/>
      <c r="N4" s="287"/>
      <c r="O4" s="288"/>
      <c r="P4" s="289" t="s">
        <v>90</v>
      </c>
      <c r="Q4" s="290"/>
      <c r="R4" s="290"/>
      <c r="S4" s="290"/>
      <c r="T4" s="290"/>
      <c r="U4" s="290"/>
      <c r="V4" s="291"/>
      <c r="W4" s="292" t="s">
        <v>100</v>
      </c>
      <c r="X4" s="293"/>
      <c r="Y4" s="293"/>
      <c r="Z4" s="294"/>
      <c r="AA4" s="292" t="s">
        <v>89</v>
      </c>
      <c r="AB4" s="293"/>
      <c r="AC4" s="294"/>
      <c r="AD4" s="295" t="s">
        <v>67</v>
      </c>
      <c r="AE4" s="7"/>
      <c r="AF4" s="7"/>
      <c r="AG4" s="7"/>
    </row>
    <row r="5" spans="1:33" s="8" customFormat="1" ht="271.5" customHeight="1">
      <c r="A5" s="272"/>
      <c r="B5" s="273"/>
      <c r="C5" s="277"/>
      <c r="D5" s="277"/>
      <c r="E5" s="274" t="s">
        <v>68</v>
      </c>
      <c r="F5" s="274" t="s">
        <v>69</v>
      </c>
      <c r="G5" s="274" t="s">
        <v>70</v>
      </c>
      <c r="H5" s="274" t="s">
        <v>71</v>
      </c>
      <c r="I5" s="274" t="s">
        <v>7</v>
      </c>
      <c r="J5" s="274" t="s">
        <v>72</v>
      </c>
      <c r="K5" s="274" t="s">
        <v>73</v>
      </c>
      <c r="L5" s="274" t="s">
        <v>74</v>
      </c>
      <c r="M5" s="274" t="s">
        <v>75</v>
      </c>
      <c r="N5" s="274" t="s">
        <v>76</v>
      </c>
      <c r="O5" s="274" t="s">
        <v>7</v>
      </c>
      <c r="P5" s="275" t="s">
        <v>77</v>
      </c>
      <c r="Q5" s="275" t="s">
        <v>78</v>
      </c>
      <c r="R5" s="275" t="s">
        <v>73</v>
      </c>
      <c r="S5" s="275" t="s">
        <v>74</v>
      </c>
      <c r="T5" s="275" t="s">
        <v>79</v>
      </c>
      <c r="U5" s="275" t="s">
        <v>76</v>
      </c>
      <c r="V5" s="275" t="s">
        <v>7</v>
      </c>
      <c r="W5" s="275" t="s">
        <v>80</v>
      </c>
      <c r="X5" s="275" t="s">
        <v>81</v>
      </c>
      <c r="Y5" s="275" t="s">
        <v>7</v>
      </c>
      <c r="Z5" s="275" t="s">
        <v>82</v>
      </c>
      <c r="AA5" s="275" t="s">
        <v>83</v>
      </c>
      <c r="AB5" s="275" t="s">
        <v>84</v>
      </c>
      <c r="AC5" s="275" t="s">
        <v>85</v>
      </c>
      <c r="AD5" s="275" t="s">
        <v>86</v>
      </c>
      <c r="AE5" s="7"/>
      <c r="AF5" s="7"/>
    </row>
    <row r="6" spans="1:33">
      <c r="A6" s="12">
        <v>1</v>
      </c>
      <c r="B6" s="16">
        <v>2</v>
      </c>
      <c r="C6" s="9">
        <v>3</v>
      </c>
      <c r="D6" s="9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9">
        <v>16</v>
      </c>
      <c r="Q6" s="9">
        <v>17</v>
      </c>
      <c r="R6" s="9">
        <v>18</v>
      </c>
      <c r="S6" s="9">
        <v>19</v>
      </c>
      <c r="T6" s="9">
        <v>20</v>
      </c>
      <c r="U6" s="9">
        <v>21</v>
      </c>
      <c r="V6" s="9">
        <v>22</v>
      </c>
      <c r="W6" s="9">
        <v>23</v>
      </c>
      <c r="X6" s="9">
        <v>25</v>
      </c>
      <c r="Y6" s="9">
        <v>26</v>
      </c>
      <c r="Z6" s="9">
        <v>27</v>
      </c>
      <c r="AA6" s="9">
        <v>28</v>
      </c>
      <c r="AB6" s="9">
        <v>29</v>
      </c>
      <c r="AC6" s="9">
        <v>30</v>
      </c>
      <c r="AD6" s="9">
        <v>31</v>
      </c>
      <c r="AG6" s="10"/>
    </row>
    <row r="7" spans="1:33">
      <c r="A7" s="32"/>
      <c r="B7" s="62"/>
      <c r="C7" s="63"/>
      <c r="D7" s="63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G7" s="10"/>
    </row>
    <row r="8" spans="1:33" s="34" customFormat="1" ht="12.75" customHeight="1">
      <c r="A8" s="278">
        <v>1</v>
      </c>
      <c r="B8" s="279">
        <v>1</v>
      </c>
      <c r="C8" s="280">
        <v>43840</v>
      </c>
      <c r="D8" s="281">
        <v>0.47569444444444442</v>
      </c>
      <c r="E8" s="279"/>
      <c r="F8" s="279" t="s">
        <v>87</v>
      </c>
      <c r="G8" s="279"/>
      <c r="H8" s="279"/>
      <c r="I8" s="279"/>
      <c r="J8" s="279"/>
      <c r="K8" s="279" t="s">
        <v>87</v>
      </c>
      <c r="L8" s="279"/>
      <c r="M8" s="279"/>
      <c r="N8" s="279"/>
      <c r="O8" s="279"/>
      <c r="P8" s="279"/>
      <c r="Q8" s="279"/>
      <c r="R8" s="279"/>
      <c r="S8" s="279" t="s">
        <v>87</v>
      </c>
      <c r="T8" s="279"/>
      <c r="U8" s="279"/>
      <c r="V8" s="279"/>
      <c r="W8" s="279" t="s">
        <v>87</v>
      </c>
      <c r="X8" s="279"/>
      <c r="Y8" s="279"/>
      <c r="Z8" s="279" t="s">
        <v>87</v>
      </c>
      <c r="AA8" s="279"/>
      <c r="AB8" s="279"/>
      <c r="AC8" s="279" t="s">
        <v>273</v>
      </c>
      <c r="AD8" s="279" t="s">
        <v>95</v>
      </c>
    </row>
    <row r="9" spans="1:33" s="34" customFormat="1" ht="12.75" customHeight="1">
      <c r="A9" s="278">
        <v>2</v>
      </c>
      <c r="B9" s="279">
        <v>2</v>
      </c>
      <c r="C9" s="280">
        <v>14.01202</v>
      </c>
      <c r="D9" s="281">
        <v>0.51388888888888895</v>
      </c>
      <c r="E9" s="279"/>
      <c r="F9" s="279" t="s">
        <v>87</v>
      </c>
      <c r="G9" s="279"/>
      <c r="H9" s="279"/>
      <c r="I9" s="279"/>
      <c r="J9" s="279"/>
      <c r="K9" s="279" t="s">
        <v>87</v>
      </c>
      <c r="L9" s="279"/>
      <c r="M9" s="279"/>
      <c r="N9" s="279"/>
      <c r="O9" s="279"/>
      <c r="P9" s="279"/>
      <c r="Q9" s="279"/>
      <c r="R9" s="279"/>
      <c r="S9" s="279" t="s">
        <v>87</v>
      </c>
      <c r="T9" s="279"/>
      <c r="U9" s="279"/>
      <c r="V9" s="279"/>
      <c r="W9" s="279" t="s">
        <v>87</v>
      </c>
      <c r="X9" s="279"/>
      <c r="Y9" s="279"/>
      <c r="Z9" s="279" t="s">
        <v>87</v>
      </c>
      <c r="AA9" s="279"/>
      <c r="AB9" s="279"/>
      <c r="AC9" s="279" t="s">
        <v>273</v>
      </c>
      <c r="AD9" s="279" t="s">
        <v>95</v>
      </c>
    </row>
    <row r="10" spans="1:33" s="34" customFormat="1" ht="12.75" customHeight="1">
      <c r="A10" s="278">
        <v>3</v>
      </c>
      <c r="B10" s="279">
        <v>3</v>
      </c>
      <c r="C10" s="280">
        <v>43857</v>
      </c>
      <c r="D10" s="281">
        <v>0.58333333333333337</v>
      </c>
      <c r="E10" s="279"/>
      <c r="F10" s="279" t="s">
        <v>87</v>
      </c>
      <c r="G10" s="279"/>
      <c r="H10" s="279"/>
      <c r="I10" s="279"/>
      <c r="J10" s="279"/>
      <c r="K10" s="279" t="s">
        <v>87</v>
      </c>
      <c r="L10" s="279"/>
      <c r="M10" s="279"/>
      <c r="N10" s="279"/>
      <c r="O10" s="279"/>
      <c r="P10" s="279"/>
      <c r="Q10" s="279"/>
      <c r="R10" s="279"/>
      <c r="S10" s="279" t="s">
        <v>87</v>
      </c>
      <c r="T10" s="279"/>
      <c r="U10" s="279"/>
      <c r="V10" s="279"/>
      <c r="W10" s="279" t="s">
        <v>87</v>
      </c>
      <c r="X10" s="279"/>
      <c r="Y10" s="279"/>
      <c r="Z10" s="279" t="s">
        <v>87</v>
      </c>
      <c r="AA10" s="279"/>
      <c r="AB10" s="279"/>
      <c r="AC10" s="279" t="s">
        <v>273</v>
      </c>
      <c r="AD10" s="279" t="s">
        <v>95</v>
      </c>
    </row>
    <row r="11" spans="1:33" s="34" customFormat="1" ht="24.95" customHeight="1">
      <c r="A11" s="278">
        <v>4</v>
      </c>
      <c r="B11" s="279">
        <v>4</v>
      </c>
      <c r="C11" s="280">
        <v>43861</v>
      </c>
      <c r="D11" s="281">
        <v>0.61458333333333337</v>
      </c>
      <c r="E11" s="279"/>
      <c r="F11" s="279" t="s">
        <v>87</v>
      </c>
      <c r="G11" s="279"/>
      <c r="H11" s="279"/>
      <c r="I11" s="279"/>
      <c r="J11" s="279"/>
      <c r="K11" s="279" t="s">
        <v>87</v>
      </c>
      <c r="L11" s="279"/>
      <c r="M11" s="279"/>
      <c r="N11" s="279"/>
      <c r="O11" s="279"/>
      <c r="P11" s="279"/>
      <c r="Q11" s="279"/>
      <c r="R11" s="279"/>
      <c r="S11" s="279" t="s">
        <v>87</v>
      </c>
      <c r="T11" s="279"/>
      <c r="U11" s="279"/>
      <c r="V11" s="279"/>
      <c r="W11" s="279" t="s">
        <v>87</v>
      </c>
      <c r="X11" s="279"/>
      <c r="Y11" s="279"/>
      <c r="Z11" s="279" t="s">
        <v>87</v>
      </c>
      <c r="AA11" s="279"/>
      <c r="AB11" s="279"/>
      <c r="AC11" s="279" t="s">
        <v>273</v>
      </c>
      <c r="AD11" s="279" t="s">
        <v>95</v>
      </c>
    </row>
    <row r="12" spans="1:33" s="34" customFormat="1" ht="12.75" customHeight="1">
      <c r="A12" s="278">
        <v>5</v>
      </c>
      <c r="B12" s="279">
        <v>5</v>
      </c>
      <c r="C12" s="280">
        <v>43907</v>
      </c>
      <c r="D12" s="281">
        <v>0.69444444444444453</v>
      </c>
      <c r="E12" s="279"/>
      <c r="F12" s="279" t="s">
        <v>87</v>
      </c>
      <c r="G12" s="279"/>
      <c r="H12" s="279"/>
      <c r="I12" s="279"/>
      <c r="J12" s="279"/>
      <c r="K12" s="279" t="s">
        <v>87</v>
      </c>
      <c r="L12" s="279"/>
      <c r="M12" s="279"/>
      <c r="N12" s="279"/>
      <c r="O12" s="279"/>
      <c r="P12" s="279"/>
      <c r="Q12" s="279"/>
      <c r="R12" s="279"/>
      <c r="S12" s="279" t="s">
        <v>87</v>
      </c>
      <c r="T12" s="279"/>
      <c r="U12" s="279"/>
      <c r="V12" s="279"/>
      <c r="W12" s="279" t="s">
        <v>87</v>
      </c>
      <c r="X12" s="279"/>
      <c r="Y12" s="279"/>
      <c r="Z12" s="279" t="s">
        <v>87</v>
      </c>
      <c r="AA12" s="279"/>
      <c r="AB12" s="279"/>
      <c r="AC12" s="279" t="s">
        <v>273</v>
      </c>
      <c r="AD12" s="279" t="s">
        <v>95</v>
      </c>
    </row>
    <row r="13" spans="1:33" s="34" customFormat="1" ht="12.75" customHeight="1">
      <c r="A13" s="278">
        <v>6</v>
      </c>
      <c r="B13" s="279">
        <v>6</v>
      </c>
      <c r="C13" s="280">
        <v>43909</v>
      </c>
      <c r="D13" s="281">
        <v>0.71527777777777779</v>
      </c>
      <c r="E13" s="279"/>
      <c r="F13" s="279" t="s">
        <v>87</v>
      </c>
      <c r="G13" s="279"/>
      <c r="H13" s="279"/>
      <c r="I13" s="279"/>
      <c r="J13" s="279"/>
      <c r="K13" s="279" t="s">
        <v>87</v>
      </c>
      <c r="L13" s="279"/>
      <c r="M13" s="279"/>
      <c r="N13" s="279"/>
      <c r="O13" s="279"/>
      <c r="P13" s="279"/>
      <c r="Q13" s="279"/>
      <c r="R13" s="279"/>
      <c r="S13" s="279" t="s">
        <v>87</v>
      </c>
      <c r="T13" s="279"/>
      <c r="U13" s="279"/>
      <c r="V13" s="279"/>
      <c r="W13" s="279" t="s">
        <v>87</v>
      </c>
      <c r="X13" s="279"/>
      <c r="Y13" s="279"/>
      <c r="Z13" s="279" t="s">
        <v>87</v>
      </c>
      <c r="AA13" s="279"/>
      <c r="AB13" s="279"/>
      <c r="AC13" s="279" t="s">
        <v>273</v>
      </c>
      <c r="AD13" s="279" t="s">
        <v>95</v>
      </c>
    </row>
    <row r="14" spans="1:33" s="17" customFormat="1" ht="30">
      <c r="A14" s="278">
        <v>7</v>
      </c>
      <c r="B14" s="279">
        <v>7</v>
      </c>
      <c r="C14" s="282" t="s">
        <v>271</v>
      </c>
      <c r="D14" s="281">
        <v>0.3888888888888889</v>
      </c>
      <c r="E14" s="279"/>
      <c r="F14" s="279" t="s">
        <v>87</v>
      </c>
      <c r="G14" s="279"/>
      <c r="H14" s="279"/>
      <c r="I14" s="279"/>
      <c r="J14" s="279"/>
      <c r="K14" s="279" t="s">
        <v>87</v>
      </c>
      <c r="L14" s="279"/>
      <c r="M14" s="279"/>
      <c r="N14" s="279"/>
      <c r="O14" s="279"/>
      <c r="P14" s="279"/>
      <c r="Q14" s="279"/>
      <c r="R14" s="279"/>
      <c r="S14" s="279" t="s">
        <v>87</v>
      </c>
      <c r="T14" s="279"/>
      <c r="U14" s="279"/>
      <c r="V14" s="279"/>
      <c r="W14" s="279" t="s">
        <v>87</v>
      </c>
      <c r="X14" s="279"/>
      <c r="Y14" s="279"/>
      <c r="Z14" s="279" t="s">
        <v>87</v>
      </c>
      <c r="AA14" s="279"/>
      <c r="AB14" s="279"/>
      <c r="AC14" s="279" t="s">
        <v>273</v>
      </c>
      <c r="AD14" s="279" t="s">
        <v>95</v>
      </c>
    </row>
    <row r="15" spans="1:33" s="17" customFormat="1" ht="30">
      <c r="A15" s="278">
        <v>8</v>
      </c>
      <c r="B15" s="279">
        <v>8</v>
      </c>
      <c r="C15" s="280">
        <v>43964</v>
      </c>
      <c r="D15" s="281">
        <v>0.41666666666666669</v>
      </c>
      <c r="E15" s="279"/>
      <c r="F15" s="279" t="s">
        <v>87</v>
      </c>
      <c r="G15" s="279"/>
      <c r="H15" s="279"/>
      <c r="I15" s="279"/>
      <c r="J15" s="279"/>
      <c r="K15" s="279" t="s">
        <v>87</v>
      </c>
      <c r="L15" s="279"/>
      <c r="M15" s="279"/>
      <c r="N15" s="279"/>
      <c r="O15" s="279"/>
      <c r="P15" s="279"/>
      <c r="Q15" s="279"/>
      <c r="R15" s="279"/>
      <c r="S15" s="279" t="s">
        <v>87</v>
      </c>
      <c r="T15" s="279"/>
      <c r="U15" s="279"/>
      <c r="V15" s="279"/>
      <c r="W15" s="279" t="s">
        <v>87</v>
      </c>
      <c r="X15" s="279"/>
      <c r="Y15" s="279"/>
      <c r="Z15" s="279" t="s">
        <v>87</v>
      </c>
      <c r="AA15" s="279"/>
      <c r="AB15" s="279"/>
      <c r="AC15" s="279" t="s">
        <v>273</v>
      </c>
      <c r="AD15" s="279" t="s">
        <v>95</v>
      </c>
    </row>
    <row r="16" spans="1:33" s="17" customFormat="1" ht="30">
      <c r="A16" s="278">
        <v>9</v>
      </c>
      <c r="B16" s="279">
        <v>9</v>
      </c>
      <c r="C16" s="280">
        <v>43970</v>
      </c>
      <c r="D16" s="281">
        <v>0.46180555555555558</v>
      </c>
      <c r="E16" s="279" t="s">
        <v>87</v>
      </c>
      <c r="F16" s="279"/>
      <c r="G16" s="279"/>
      <c r="H16" s="279"/>
      <c r="I16" s="279"/>
      <c r="J16" s="279"/>
      <c r="K16" s="279" t="s">
        <v>87</v>
      </c>
      <c r="L16" s="279"/>
      <c r="M16" s="279"/>
      <c r="N16" s="279"/>
      <c r="O16" s="279"/>
      <c r="P16" s="279"/>
      <c r="Q16" s="279"/>
      <c r="R16" s="279"/>
      <c r="S16" s="279" t="s">
        <v>87</v>
      </c>
      <c r="T16" s="279"/>
      <c r="U16" s="279"/>
      <c r="V16" s="279"/>
      <c r="W16" s="279" t="s">
        <v>87</v>
      </c>
      <c r="X16" s="279"/>
      <c r="Y16" s="279"/>
      <c r="Z16" s="279" t="s">
        <v>87</v>
      </c>
      <c r="AA16" s="279"/>
      <c r="AB16" s="279"/>
      <c r="AC16" s="279" t="s">
        <v>273</v>
      </c>
      <c r="AD16" s="279" t="s">
        <v>95</v>
      </c>
    </row>
    <row r="17" spans="1:30" s="17" customFormat="1" ht="30">
      <c r="A17" s="278">
        <v>10</v>
      </c>
      <c r="B17" s="279">
        <v>10</v>
      </c>
      <c r="C17" s="280">
        <v>43976</v>
      </c>
      <c r="D17" s="281">
        <v>0.52777777777777779</v>
      </c>
      <c r="E17" s="279" t="s">
        <v>87</v>
      </c>
      <c r="F17" s="279"/>
      <c r="G17" s="279"/>
      <c r="H17" s="279"/>
      <c r="I17" s="279"/>
      <c r="J17" s="279"/>
      <c r="K17" s="279" t="s">
        <v>87</v>
      </c>
      <c r="L17" s="279"/>
      <c r="M17" s="279"/>
      <c r="N17" s="279"/>
      <c r="O17" s="279"/>
      <c r="P17" s="279"/>
      <c r="Q17" s="279"/>
      <c r="R17" s="279"/>
      <c r="S17" s="279" t="s">
        <v>87</v>
      </c>
      <c r="T17" s="279"/>
      <c r="U17" s="279"/>
      <c r="V17" s="279"/>
      <c r="W17" s="279" t="s">
        <v>87</v>
      </c>
      <c r="X17" s="279"/>
      <c r="Y17" s="279"/>
      <c r="Z17" s="279" t="s">
        <v>87</v>
      </c>
      <c r="AA17" s="279"/>
      <c r="AB17" s="279"/>
      <c r="AC17" s="279" t="s">
        <v>273</v>
      </c>
      <c r="AD17" s="279" t="s">
        <v>95</v>
      </c>
    </row>
    <row r="18" spans="1:30" s="17" customFormat="1" ht="30">
      <c r="A18" s="278">
        <v>11</v>
      </c>
      <c r="B18" s="279">
        <v>11</v>
      </c>
      <c r="C18" s="280">
        <v>43983</v>
      </c>
      <c r="D18" s="281">
        <v>0.58680555555555558</v>
      </c>
      <c r="E18" s="279" t="s">
        <v>87</v>
      </c>
      <c r="F18" s="279"/>
      <c r="G18" s="279"/>
      <c r="H18" s="279"/>
      <c r="I18" s="279"/>
      <c r="J18" s="279"/>
      <c r="K18" s="279" t="s">
        <v>87</v>
      </c>
      <c r="L18" s="279"/>
      <c r="M18" s="279"/>
      <c r="N18" s="279"/>
      <c r="O18" s="279"/>
      <c r="P18" s="279"/>
      <c r="Q18" s="279"/>
      <c r="R18" s="279"/>
      <c r="S18" s="279" t="s">
        <v>87</v>
      </c>
      <c r="T18" s="279"/>
      <c r="U18" s="279"/>
      <c r="V18" s="279"/>
      <c r="W18" s="279" t="s">
        <v>87</v>
      </c>
      <c r="X18" s="279"/>
      <c r="Y18" s="279"/>
      <c r="Z18" s="279" t="s">
        <v>87</v>
      </c>
      <c r="AA18" s="279"/>
      <c r="AB18" s="279"/>
      <c r="AC18" s="279" t="s">
        <v>273</v>
      </c>
      <c r="AD18" s="279" t="s">
        <v>95</v>
      </c>
    </row>
    <row r="19" spans="1:30" s="17" customFormat="1" ht="12.75" customHeight="1">
      <c r="A19" s="278">
        <v>12</v>
      </c>
      <c r="B19" s="279">
        <v>12</v>
      </c>
      <c r="C19" s="280">
        <v>43985</v>
      </c>
      <c r="D19" s="281">
        <v>0.38958333333333334</v>
      </c>
      <c r="E19" s="279" t="s">
        <v>87</v>
      </c>
      <c r="F19" s="279"/>
      <c r="G19" s="279"/>
      <c r="H19" s="279"/>
      <c r="I19" s="279"/>
      <c r="J19" s="279"/>
      <c r="K19" s="279" t="s">
        <v>87</v>
      </c>
      <c r="L19" s="279"/>
      <c r="M19" s="279"/>
      <c r="N19" s="279"/>
      <c r="O19" s="279"/>
      <c r="P19" s="279"/>
      <c r="Q19" s="279"/>
      <c r="R19" s="279"/>
      <c r="S19" s="279" t="s">
        <v>87</v>
      </c>
      <c r="T19" s="279"/>
      <c r="U19" s="279"/>
      <c r="V19" s="279"/>
      <c r="W19" s="279" t="s">
        <v>87</v>
      </c>
      <c r="X19" s="279"/>
      <c r="Y19" s="279"/>
      <c r="Z19" s="279" t="s">
        <v>87</v>
      </c>
      <c r="AA19" s="279"/>
      <c r="AB19" s="279"/>
      <c r="AC19" s="279" t="s">
        <v>273</v>
      </c>
      <c r="AD19" s="279" t="s">
        <v>95</v>
      </c>
    </row>
    <row r="20" spans="1:30" s="17" customFormat="1" ht="12.75" customHeight="1">
      <c r="A20" s="278">
        <v>13</v>
      </c>
      <c r="B20" s="279">
        <v>13</v>
      </c>
      <c r="C20" s="280">
        <v>43990</v>
      </c>
      <c r="D20" s="281">
        <v>0.40277777777777773</v>
      </c>
      <c r="E20" s="279" t="s">
        <v>87</v>
      </c>
      <c r="F20" s="279"/>
      <c r="G20" s="279"/>
      <c r="H20" s="279"/>
      <c r="I20" s="279"/>
      <c r="J20" s="279"/>
      <c r="K20" s="279" t="s">
        <v>87</v>
      </c>
      <c r="L20" s="279"/>
      <c r="M20" s="279"/>
      <c r="N20" s="279"/>
      <c r="O20" s="279"/>
      <c r="P20" s="279"/>
      <c r="Q20" s="279"/>
      <c r="R20" s="279"/>
      <c r="S20" s="279" t="s">
        <v>87</v>
      </c>
      <c r="T20" s="279"/>
      <c r="U20" s="279"/>
      <c r="V20" s="279"/>
      <c r="W20" s="279" t="s">
        <v>87</v>
      </c>
      <c r="X20" s="279"/>
      <c r="Y20" s="279"/>
      <c r="Z20" s="279" t="s">
        <v>87</v>
      </c>
      <c r="AA20" s="279"/>
      <c r="AB20" s="279"/>
      <c r="AC20" s="279" t="s">
        <v>273</v>
      </c>
      <c r="AD20" s="279" t="s">
        <v>95</v>
      </c>
    </row>
    <row r="21" spans="1:30" s="17" customFormat="1" ht="12.75" customHeight="1">
      <c r="A21" s="278">
        <v>14</v>
      </c>
      <c r="B21" s="279">
        <v>14</v>
      </c>
      <c r="C21" s="282" t="s">
        <v>272</v>
      </c>
      <c r="D21" s="281">
        <v>0.44097222222222227</v>
      </c>
      <c r="E21" s="279" t="s">
        <v>87</v>
      </c>
      <c r="F21" s="279"/>
      <c r="G21" s="279"/>
      <c r="H21" s="279"/>
      <c r="I21" s="279"/>
      <c r="J21" s="279"/>
      <c r="K21" s="279" t="s">
        <v>87</v>
      </c>
      <c r="L21" s="279"/>
      <c r="M21" s="279"/>
      <c r="N21" s="279"/>
      <c r="O21" s="279"/>
      <c r="P21" s="279"/>
      <c r="Q21" s="279"/>
      <c r="R21" s="279"/>
      <c r="S21" s="279" t="s">
        <v>87</v>
      </c>
      <c r="T21" s="279"/>
      <c r="U21" s="279"/>
      <c r="V21" s="279"/>
      <c r="W21" s="279" t="s">
        <v>87</v>
      </c>
      <c r="X21" s="279"/>
      <c r="Y21" s="279"/>
      <c r="Z21" s="279" t="s">
        <v>87</v>
      </c>
      <c r="AA21" s="279"/>
      <c r="AB21" s="279"/>
      <c r="AC21" s="279" t="s">
        <v>273</v>
      </c>
      <c r="AD21" s="279" t="s">
        <v>95</v>
      </c>
    </row>
    <row r="22" spans="1:30" s="17" customFormat="1" ht="12.75" customHeight="1">
      <c r="A22" s="278">
        <v>15</v>
      </c>
      <c r="B22" s="279">
        <v>15</v>
      </c>
      <c r="C22" s="280">
        <v>43998</v>
      </c>
      <c r="D22" s="281">
        <v>0.47013888888888888</v>
      </c>
      <c r="E22" s="279" t="s">
        <v>87</v>
      </c>
      <c r="F22" s="279"/>
      <c r="G22" s="279"/>
      <c r="H22" s="279"/>
      <c r="I22" s="279"/>
      <c r="J22" s="279"/>
      <c r="K22" s="279" t="s">
        <v>87</v>
      </c>
      <c r="L22" s="279"/>
      <c r="M22" s="279"/>
      <c r="N22" s="279"/>
      <c r="O22" s="279"/>
      <c r="P22" s="279"/>
      <c r="Q22" s="279"/>
      <c r="R22" s="279"/>
      <c r="S22" s="279" t="s">
        <v>87</v>
      </c>
      <c r="T22" s="279"/>
      <c r="U22" s="279"/>
      <c r="V22" s="279"/>
      <c r="W22" s="279" t="s">
        <v>87</v>
      </c>
      <c r="X22" s="279"/>
      <c r="Y22" s="279"/>
      <c r="Z22" s="279" t="s">
        <v>87</v>
      </c>
      <c r="AA22" s="279"/>
      <c r="AB22" s="279"/>
      <c r="AC22" s="279" t="s">
        <v>273</v>
      </c>
      <c r="AD22" s="279" t="s">
        <v>95</v>
      </c>
    </row>
    <row r="23" spans="1:30" s="17" customFormat="1" ht="30">
      <c r="A23" s="278">
        <v>16</v>
      </c>
      <c r="B23" s="279">
        <v>16</v>
      </c>
      <c r="C23" s="280">
        <v>44007</v>
      </c>
      <c r="D23" s="281">
        <v>0.52083333333333337</v>
      </c>
      <c r="E23" s="279"/>
      <c r="F23" s="279" t="s">
        <v>87</v>
      </c>
      <c r="G23" s="279"/>
      <c r="H23" s="279"/>
      <c r="I23" s="279"/>
      <c r="J23" s="279"/>
      <c r="K23" s="279" t="s">
        <v>87</v>
      </c>
      <c r="L23" s="279"/>
      <c r="M23" s="279"/>
      <c r="N23" s="279"/>
      <c r="O23" s="279"/>
      <c r="P23" s="279"/>
      <c r="Q23" s="279"/>
      <c r="R23" s="279"/>
      <c r="S23" s="279" t="s">
        <v>87</v>
      </c>
      <c r="T23" s="279"/>
      <c r="U23" s="279"/>
      <c r="V23" s="279"/>
      <c r="W23" s="279" t="s">
        <v>87</v>
      </c>
      <c r="X23" s="279"/>
      <c r="Y23" s="279"/>
      <c r="Z23" s="279" t="s">
        <v>87</v>
      </c>
      <c r="AA23" s="279"/>
      <c r="AB23" s="279"/>
      <c r="AC23" s="279" t="s">
        <v>273</v>
      </c>
      <c r="AD23" s="279" t="s">
        <v>95</v>
      </c>
    </row>
    <row r="24" spans="1:30" s="17" customFormat="1" ht="30">
      <c r="A24" s="278">
        <v>17</v>
      </c>
      <c r="B24" s="279">
        <v>17</v>
      </c>
      <c r="C24" s="280">
        <v>44014</v>
      </c>
      <c r="D24" s="281">
        <v>0.59027777777777779</v>
      </c>
      <c r="E24" s="279" t="s">
        <v>87</v>
      </c>
      <c r="F24" s="279"/>
      <c r="G24" s="279"/>
      <c r="H24" s="279"/>
      <c r="I24" s="279"/>
      <c r="J24" s="279"/>
      <c r="K24" s="279" t="s">
        <v>87</v>
      </c>
      <c r="L24" s="279"/>
      <c r="M24" s="279"/>
      <c r="N24" s="279"/>
      <c r="O24" s="279"/>
      <c r="P24" s="279"/>
      <c r="Q24" s="279"/>
      <c r="R24" s="279"/>
      <c r="S24" s="279" t="s">
        <v>87</v>
      </c>
      <c r="T24" s="279"/>
      <c r="U24" s="279"/>
      <c r="V24" s="279"/>
      <c r="W24" s="279" t="s">
        <v>87</v>
      </c>
      <c r="X24" s="279"/>
      <c r="Y24" s="279"/>
      <c r="Z24" s="279" t="s">
        <v>87</v>
      </c>
      <c r="AA24" s="279"/>
      <c r="AB24" s="279"/>
      <c r="AC24" s="279" t="s">
        <v>273</v>
      </c>
      <c r="AD24" s="279" t="s">
        <v>95</v>
      </c>
    </row>
    <row r="25" spans="1:30" s="17" customFormat="1" ht="30">
      <c r="A25" s="278">
        <v>18</v>
      </c>
      <c r="B25" s="279">
        <v>18</v>
      </c>
      <c r="C25" s="280">
        <v>44019</v>
      </c>
      <c r="D25" s="281">
        <v>0.63888888888888895</v>
      </c>
      <c r="E25" s="279"/>
      <c r="F25" s="279" t="s">
        <v>87</v>
      </c>
      <c r="G25" s="279"/>
      <c r="H25" s="279"/>
      <c r="I25" s="279"/>
      <c r="J25" s="279"/>
      <c r="K25" s="279" t="s">
        <v>87</v>
      </c>
      <c r="L25" s="279"/>
      <c r="M25" s="279"/>
      <c r="N25" s="279"/>
      <c r="O25" s="279"/>
      <c r="P25" s="279"/>
      <c r="Q25" s="279"/>
      <c r="R25" s="279"/>
      <c r="S25" s="279" t="s">
        <v>87</v>
      </c>
      <c r="T25" s="279"/>
      <c r="U25" s="279"/>
      <c r="V25" s="279"/>
      <c r="W25" s="279" t="s">
        <v>87</v>
      </c>
      <c r="X25" s="279"/>
      <c r="Y25" s="279"/>
      <c r="Z25" s="279" t="s">
        <v>87</v>
      </c>
      <c r="AA25" s="279"/>
      <c r="AB25" s="279"/>
      <c r="AC25" s="279" t="s">
        <v>273</v>
      </c>
      <c r="AD25" s="279" t="s">
        <v>95</v>
      </c>
    </row>
    <row r="26" spans="1:30" s="17" customFormat="1" ht="22.5" customHeight="1">
      <c r="A26" s="278">
        <v>19</v>
      </c>
      <c r="B26" s="279">
        <v>19</v>
      </c>
      <c r="C26" s="280">
        <v>44061</v>
      </c>
      <c r="D26" s="281">
        <v>0.66666666666666663</v>
      </c>
      <c r="E26" s="279"/>
      <c r="F26" s="279" t="s">
        <v>87</v>
      </c>
      <c r="G26" s="279"/>
      <c r="H26" s="279"/>
      <c r="I26" s="279"/>
      <c r="J26" s="279"/>
      <c r="K26" s="279" t="s">
        <v>87</v>
      </c>
      <c r="L26" s="279"/>
      <c r="M26" s="279"/>
      <c r="N26" s="279"/>
      <c r="O26" s="279"/>
      <c r="P26" s="279"/>
      <c r="Q26" s="279"/>
      <c r="R26" s="279"/>
      <c r="S26" s="279" t="s">
        <v>87</v>
      </c>
      <c r="T26" s="279"/>
      <c r="U26" s="279"/>
      <c r="V26" s="279"/>
      <c r="W26" s="279" t="s">
        <v>87</v>
      </c>
      <c r="X26" s="279"/>
      <c r="Y26" s="279"/>
      <c r="Z26" s="279" t="s">
        <v>87</v>
      </c>
      <c r="AA26" s="279"/>
      <c r="AB26" s="279"/>
      <c r="AC26" s="279" t="s">
        <v>273</v>
      </c>
      <c r="AD26" s="279" t="s">
        <v>95</v>
      </c>
    </row>
    <row r="27" spans="1:30" s="17" customFormat="1" ht="30">
      <c r="A27" s="278">
        <v>20</v>
      </c>
      <c r="B27" s="279">
        <v>20</v>
      </c>
      <c r="C27" s="280">
        <v>44063</v>
      </c>
      <c r="D27" s="281">
        <v>0.68541666666666667</v>
      </c>
      <c r="E27" s="279" t="s">
        <v>87</v>
      </c>
      <c r="F27" s="279"/>
      <c r="G27" s="279"/>
      <c r="H27" s="279"/>
      <c r="I27" s="279"/>
      <c r="J27" s="279"/>
      <c r="K27" s="279" t="s">
        <v>87</v>
      </c>
      <c r="L27" s="279"/>
      <c r="M27" s="279"/>
      <c r="N27" s="279"/>
      <c r="O27" s="279"/>
      <c r="P27" s="279"/>
      <c r="Q27" s="279"/>
      <c r="R27" s="279"/>
      <c r="S27" s="279" t="s">
        <v>87</v>
      </c>
      <c r="T27" s="279"/>
      <c r="U27" s="279"/>
      <c r="V27" s="279"/>
      <c r="W27" s="279" t="s">
        <v>87</v>
      </c>
      <c r="X27" s="279"/>
      <c r="Y27" s="279"/>
      <c r="Z27" s="279" t="s">
        <v>87</v>
      </c>
      <c r="AA27" s="279"/>
      <c r="AB27" s="279"/>
      <c r="AC27" s="279" t="s">
        <v>273</v>
      </c>
      <c r="AD27" s="279" t="s">
        <v>95</v>
      </c>
    </row>
    <row r="28" spans="1:30" s="17" customFormat="1" ht="30">
      <c r="A28" s="278">
        <v>21</v>
      </c>
      <c r="B28" s="279">
        <v>21</v>
      </c>
      <c r="C28" s="280">
        <v>44068</v>
      </c>
      <c r="D28" s="281">
        <v>0.69791666666666663</v>
      </c>
      <c r="E28" s="279" t="s">
        <v>87</v>
      </c>
      <c r="F28" s="279"/>
      <c r="G28" s="279"/>
      <c r="H28" s="279"/>
      <c r="I28" s="279"/>
      <c r="J28" s="279"/>
      <c r="K28" s="279" t="s">
        <v>87</v>
      </c>
      <c r="L28" s="279"/>
      <c r="M28" s="279"/>
      <c r="N28" s="279"/>
      <c r="O28" s="279"/>
      <c r="P28" s="279"/>
      <c r="Q28" s="279"/>
      <c r="R28" s="279"/>
      <c r="S28" s="279" t="s">
        <v>87</v>
      </c>
      <c r="T28" s="279"/>
      <c r="U28" s="279"/>
      <c r="V28" s="279"/>
      <c r="W28" s="279" t="s">
        <v>87</v>
      </c>
      <c r="X28" s="279"/>
      <c r="Y28" s="279"/>
      <c r="Z28" s="279" t="s">
        <v>87</v>
      </c>
      <c r="AA28" s="279"/>
      <c r="AB28" s="279"/>
      <c r="AC28" s="279" t="s">
        <v>273</v>
      </c>
      <c r="AD28" s="279" t="s">
        <v>95</v>
      </c>
    </row>
    <row r="29" spans="1:30" s="17" customFormat="1" ht="30">
      <c r="A29" s="278">
        <v>22</v>
      </c>
      <c r="B29" s="279">
        <v>22</v>
      </c>
      <c r="C29" s="280">
        <v>44069</v>
      </c>
      <c r="D29" s="281">
        <v>0.73541666666666661</v>
      </c>
      <c r="E29" s="279"/>
      <c r="F29" s="279"/>
      <c r="G29" s="279" t="s">
        <v>87</v>
      </c>
      <c r="H29" s="279"/>
      <c r="I29" s="279"/>
      <c r="J29" s="279"/>
      <c r="K29" s="279" t="s">
        <v>87</v>
      </c>
      <c r="L29" s="279"/>
      <c r="M29" s="279"/>
      <c r="N29" s="279"/>
      <c r="O29" s="279"/>
      <c r="P29" s="279"/>
      <c r="Q29" s="279"/>
      <c r="R29" s="279"/>
      <c r="S29" s="279" t="s">
        <v>87</v>
      </c>
      <c r="T29" s="279"/>
      <c r="U29" s="279"/>
      <c r="V29" s="279"/>
      <c r="W29" s="279" t="s">
        <v>87</v>
      </c>
      <c r="X29" s="279"/>
      <c r="Y29" s="279"/>
      <c r="Z29" s="279" t="s">
        <v>87</v>
      </c>
      <c r="AA29" s="279"/>
      <c r="AB29" s="279"/>
      <c r="AC29" s="279" t="s">
        <v>273</v>
      </c>
      <c r="AD29" s="279" t="s">
        <v>95</v>
      </c>
    </row>
    <row r="30" spans="1:30" s="17" customFormat="1" ht="30">
      <c r="A30" s="278">
        <v>23</v>
      </c>
      <c r="B30" s="279">
        <v>23</v>
      </c>
      <c r="C30" s="280">
        <v>44086</v>
      </c>
      <c r="D30" s="281">
        <v>0.40625</v>
      </c>
      <c r="E30" s="279"/>
      <c r="F30" s="279" t="s">
        <v>87</v>
      </c>
      <c r="G30" s="279"/>
      <c r="H30" s="279"/>
      <c r="I30" s="279"/>
      <c r="J30" s="279"/>
      <c r="K30" s="279" t="s">
        <v>87</v>
      </c>
      <c r="L30" s="279"/>
      <c r="M30" s="279"/>
      <c r="N30" s="279"/>
      <c r="O30" s="279"/>
      <c r="P30" s="279"/>
      <c r="Q30" s="279"/>
      <c r="R30" s="279"/>
      <c r="S30" s="279" t="s">
        <v>87</v>
      </c>
      <c r="T30" s="279"/>
      <c r="U30" s="279"/>
      <c r="V30" s="279"/>
      <c r="W30" s="279" t="s">
        <v>87</v>
      </c>
      <c r="X30" s="279"/>
      <c r="Y30" s="279"/>
      <c r="Z30" s="279" t="s">
        <v>87</v>
      </c>
      <c r="AA30" s="279"/>
      <c r="AB30" s="279"/>
      <c r="AC30" s="279" t="s">
        <v>273</v>
      </c>
      <c r="AD30" s="279" t="s">
        <v>95</v>
      </c>
    </row>
    <row r="31" spans="1:30" s="17" customFormat="1" ht="30">
      <c r="A31" s="278">
        <v>24</v>
      </c>
      <c r="B31" s="279">
        <v>24</v>
      </c>
      <c r="C31" s="280">
        <v>44140</v>
      </c>
      <c r="D31" s="281">
        <v>0.43402777777777773</v>
      </c>
      <c r="E31" s="279"/>
      <c r="F31" s="279" t="s">
        <v>87</v>
      </c>
      <c r="G31" s="279"/>
      <c r="H31" s="279"/>
      <c r="I31" s="279"/>
      <c r="J31" s="279"/>
      <c r="K31" s="279" t="s">
        <v>87</v>
      </c>
      <c r="L31" s="279"/>
      <c r="M31" s="279"/>
      <c r="N31" s="279"/>
      <c r="O31" s="279"/>
      <c r="P31" s="279"/>
      <c r="Q31" s="279"/>
      <c r="R31" s="279"/>
      <c r="S31" s="279" t="s">
        <v>87</v>
      </c>
      <c r="T31" s="279"/>
      <c r="U31" s="279"/>
      <c r="V31" s="279"/>
      <c r="W31" s="279" t="s">
        <v>87</v>
      </c>
      <c r="X31" s="279"/>
      <c r="Y31" s="279"/>
      <c r="Z31" s="279" t="s">
        <v>87</v>
      </c>
      <c r="AA31" s="279"/>
      <c r="AB31" s="279"/>
      <c r="AC31" s="279" t="s">
        <v>273</v>
      </c>
      <c r="AD31" s="279" t="s">
        <v>95</v>
      </c>
    </row>
    <row r="32" spans="1:30" s="17" customFormat="1" ht="30">
      <c r="A32" s="278">
        <v>25</v>
      </c>
      <c r="B32" s="279">
        <v>25</v>
      </c>
      <c r="C32" s="280">
        <v>44150</v>
      </c>
      <c r="D32" s="281">
        <v>0.46875</v>
      </c>
      <c r="E32" s="279"/>
      <c r="F32" s="279" t="s">
        <v>87</v>
      </c>
      <c r="G32" s="279"/>
      <c r="H32" s="279"/>
      <c r="I32" s="279"/>
      <c r="J32" s="279"/>
      <c r="K32" s="279" t="s">
        <v>87</v>
      </c>
      <c r="L32" s="279"/>
      <c r="M32" s="279"/>
      <c r="N32" s="279"/>
      <c r="O32" s="279"/>
      <c r="P32" s="279"/>
      <c r="Q32" s="279"/>
      <c r="R32" s="279"/>
      <c r="S32" s="279" t="s">
        <v>87</v>
      </c>
      <c r="T32" s="279"/>
      <c r="U32" s="279"/>
      <c r="V32" s="279"/>
      <c r="W32" s="279" t="s">
        <v>87</v>
      </c>
      <c r="X32" s="279"/>
      <c r="Y32" s="279"/>
      <c r="Z32" s="279" t="s">
        <v>87</v>
      </c>
      <c r="AA32" s="279"/>
      <c r="AB32" s="279"/>
      <c r="AC32" s="279" t="s">
        <v>273</v>
      </c>
      <c r="AD32" s="279" t="s">
        <v>95</v>
      </c>
    </row>
    <row r="33" spans="1:30" s="17" customFormat="1" ht="30">
      <c r="A33" s="278">
        <v>26</v>
      </c>
      <c r="B33" s="279">
        <v>26</v>
      </c>
      <c r="C33" s="280">
        <v>44180</v>
      </c>
      <c r="D33" s="281">
        <v>0.52083333333333337</v>
      </c>
      <c r="E33" s="279"/>
      <c r="F33" s="279" t="s">
        <v>87</v>
      </c>
      <c r="G33" s="279"/>
      <c r="H33" s="279"/>
      <c r="I33" s="279"/>
      <c r="J33" s="279"/>
      <c r="K33" s="279" t="s">
        <v>87</v>
      </c>
      <c r="L33" s="279"/>
      <c r="M33" s="279"/>
      <c r="N33" s="279"/>
      <c r="O33" s="279"/>
      <c r="P33" s="279"/>
      <c r="Q33" s="279"/>
      <c r="R33" s="279"/>
      <c r="S33" s="279" t="s">
        <v>87</v>
      </c>
      <c r="T33" s="279"/>
      <c r="U33" s="279"/>
      <c r="V33" s="279"/>
      <c r="W33" s="279" t="s">
        <v>87</v>
      </c>
      <c r="X33" s="279"/>
      <c r="Y33" s="279"/>
      <c r="Z33" s="279" t="s">
        <v>87</v>
      </c>
      <c r="AA33" s="279"/>
      <c r="AB33" s="279"/>
      <c r="AC33" s="279" t="s">
        <v>273</v>
      </c>
      <c r="AD33" s="279" t="s">
        <v>95</v>
      </c>
    </row>
    <row r="34" spans="1:30" s="17" customFormat="1">
      <c r="A34" s="65"/>
      <c r="B34" s="45"/>
      <c r="C34" s="13"/>
      <c r="D34" s="68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</row>
    <row r="35" spans="1:30" s="17" customFormat="1">
      <c r="A35" s="65"/>
      <c r="B35" s="45"/>
      <c r="C35" s="13"/>
      <c r="D35" s="68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</row>
    <row r="36" spans="1:30" s="17" customFormat="1">
      <c r="A36" s="65"/>
      <c r="B36" s="45"/>
      <c r="C36" s="10"/>
      <c r="D36" s="68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</row>
  </sheetData>
  <mergeCells count="11">
    <mergeCell ref="AA4:AC4"/>
    <mergeCell ref="F2:Y2"/>
    <mergeCell ref="J4:O4"/>
    <mergeCell ref="P4:V4"/>
    <mergeCell ref="B3:U3"/>
    <mergeCell ref="W4:Z4"/>
    <mergeCell ref="A4:A5"/>
    <mergeCell ref="B4:B5"/>
    <mergeCell ref="C4:C5"/>
    <mergeCell ref="D4:D5"/>
    <mergeCell ref="E4:I4"/>
  </mergeCells>
  <printOptions horizontalCentered="1" verticalCentered="1"/>
  <pageMargins left="0.23622047244094491" right="0.23622047244094491" top="0.19685039370078741" bottom="0.19685039370078741" header="0.31496062992125984" footer="0.31496062992125984"/>
  <pageSetup paperSize="9" scale="6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D38"/>
  <sheetViews>
    <sheetView topLeftCell="A4" workbookViewId="0">
      <selection activeCell="B3" sqref="B3"/>
    </sheetView>
  </sheetViews>
  <sheetFormatPr defaultColWidth="0.85546875" defaultRowHeight="15"/>
  <cols>
    <col min="1" max="45" width="0.85546875" style="97"/>
    <col min="46" max="46" width="1.28515625" style="97" customWidth="1"/>
    <col min="47" max="56" width="0.85546875" style="97" customWidth="1"/>
    <col min="57" max="57" width="1.7109375" style="97" customWidth="1"/>
    <col min="58" max="95" width="0.85546875" style="97" customWidth="1"/>
    <col min="96" max="108" width="0.85546875" style="97"/>
    <col min="109" max="109" width="3" style="97" bestFit="1" customWidth="1"/>
    <col min="110" max="301" width="0.85546875" style="97"/>
    <col min="302" max="302" width="1.28515625" style="97" customWidth="1"/>
    <col min="303" max="312" width="0.85546875" style="97" customWidth="1"/>
    <col min="313" max="313" width="1.7109375" style="97" customWidth="1"/>
    <col min="314" max="351" width="0.85546875" style="97" customWidth="1"/>
    <col min="352" max="364" width="0.85546875" style="97"/>
    <col min="365" max="365" width="3" style="97" bestFit="1" customWidth="1"/>
    <col min="366" max="557" width="0.85546875" style="97"/>
    <col min="558" max="558" width="1.28515625" style="97" customWidth="1"/>
    <col min="559" max="568" width="0.85546875" style="97" customWidth="1"/>
    <col min="569" max="569" width="1.7109375" style="97" customWidth="1"/>
    <col min="570" max="607" width="0.85546875" style="97" customWidth="1"/>
    <col min="608" max="620" width="0.85546875" style="97"/>
    <col min="621" max="621" width="3" style="97" bestFit="1" customWidth="1"/>
    <col min="622" max="813" width="0.85546875" style="97"/>
    <col min="814" max="814" width="1.28515625" style="97" customWidth="1"/>
    <col min="815" max="824" width="0.85546875" style="97" customWidth="1"/>
    <col min="825" max="825" width="1.7109375" style="97" customWidth="1"/>
    <col min="826" max="863" width="0.85546875" style="97" customWidth="1"/>
    <col min="864" max="876" width="0.85546875" style="97"/>
    <col min="877" max="877" width="3" style="97" bestFit="1" customWidth="1"/>
    <col min="878" max="1069" width="0.85546875" style="97"/>
    <col min="1070" max="1070" width="1.28515625" style="97" customWidth="1"/>
    <col min="1071" max="1080" width="0.85546875" style="97" customWidth="1"/>
    <col min="1081" max="1081" width="1.7109375" style="97" customWidth="1"/>
    <col min="1082" max="1119" width="0.85546875" style="97" customWidth="1"/>
    <col min="1120" max="1132" width="0.85546875" style="97"/>
    <col min="1133" max="1133" width="3" style="97" bestFit="1" customWidth="1"/>
    <col min="1134" max="1325" width="0.85546875" style="97"/>
    <col min="1326" max="1326" width="1.28515625" style="97" customWidth="1"/>
    <col min="1327" max="1336" width="0.85546875" style="97" customWidth="1"/>
    <col min="1337" max="1337" width="1.7109375" style="97" customWidth="1"/>
    <col min="1338" max="1375" width="0.85546875" style="97" customWidth="1"/>
    <col min="1376" max="1388" width="0.85546875" style="97"/>
    <col min="1389" max="1389" width="3" style="97" bestFit="1" customWidth="1"/>
    <col min="1390" max="1581" width="0.85546875" style="97"/>
    <col min="1582" max="1582" width="1.28515625" style="97" customWidth="1"/>
    <col min="1583" max="1592" width="0.85546875" style="97" customWidth="1"/>
    <col min="1593" max="1593" width="1.7109375" style="97" customWidth="1"/>
    <col min="1594" max="1631" width="0.85546875" style="97" customWidth="1"/>
    <col min="1632" max="1644" width="0.85546875" style="97"/>
    <col min="1645" max="1645" width="3" style="97" bestFit="1" customWidth="1"/>
    <col min="1646" max="1837" width="0.85546875" style="97"/>
    <col min="1838" max="1838" width="1.28515625" style="97" customWidth="1"/>
    <col min="1839" max="1848" width="0.85546875" style="97" customWidth="1"/>
    <col min="1849" max="1849" width="1.7109375" style="97" customWidth="1"/>
    <col min="1850" max="1887" width="0.85546875" style="97" customWidth="1"/>
    <col min="1888" max="1900" width="0.85546875" style="97"/>
    <col min="1901" max="1901" width="3" style="97" bestFit="1" customWidth="1"/>
    <col min="1902" max="2093" width="0.85546875" style="97"/>
    <col min="2094" max="2094" width="1.28515625" style="97" customWidth="1"/>
    <col min="2095" max="2104" width="0.85546875" style="97" customWidth="1"/>
    <col min="2105" max="2105" width="1.7109375" style="97" customWidth="1"/>
    <col min="2106" max="2143" width="0.85546875" style="97" customWidth="1"/>
    <col min="2144" max="2156" width="0.85546875" style="97"/>
    <col min="2157" max="2157" width="3" style="97" bestFit="1" customWidth="1"/>
    <col min="2158" max="2349" width="0.85546875" style="97"/>
    <col min="2350" max="2350" width="1.28515625" style="97" customWidth="1"/>
    <col min="2351" max="2360" width="0.85546875" style="97" customWidth="1"/>
    <col min="2361" max="2361" width="1.7109375" style="97" customWidth="1"/>
    <col min="2362" max="2399" width="0.85546875" style="97" customWidth="1"/>
    <col min="2400" max="2412" width="0.85546875" style="97"/>
    <col min="2413" max="2413" width="3" style="97" bestFit="1" customWidth="1"/>
    <col min="2414" max="2605" width="0.85546875" style="97"/>
    <col min="2606" max="2606" width="1.28515625" style="97" customWidth="1"/>
    <col min="2607" max="2616" width="0.85546875" style="97" customWidth="1"/>
    <col min="2617" max="2617" width="1.7109375" style="97" customWidth="1"/>
    <col min="2618" max="2655" width="0.85546875" style="97" customWidth="1"/>
    <col min="2656" max="2668" width="0.85546875" style="97"/>
    <col min="2669" max="2669" width="3" style="97" bestFit="1" customWidth="1"/>
    <col min="2670" max="2861" width="0.85546875" style="97"/>
    <col min="2862" max="2862" width="1.28515625" style="97" customWidth="1"/>
    <col min="2863" max="2872" width="0.85546875" style="97" customWidth="1"/>
    <col min="2873" max="2873" width="1.7109375" style="97" customWidth="1"/>
    <col min="2874" max="2911" width="0.85546875" style="97" customWidth="1"/>
    <col min="2912" max="2924" width="0.85546875" style="97"/>
    <col min="2925" max="2925" width="3" style="97" bestFit="1" customWidth="1"/>
    <col min="2926" max="3117" width="0.85546875" style="97"/>
    <col min="3118" max="3118" width="1.28515625" style="97" customWidth="1"/>
    <col min="3119" max="3128" width="0.85546875" style="97" customWidth="1"/>
    <col min="3129" max="3129" width="1.7109375" style="97" customWidth="1"/>
    <col min="3130" max="3167" width="0.85546875" style="97" customWidth="1"/>
    <col min="3168" max="3180" width="0.85546875" style="97"/>
    <col min="3181" max="3181" width="3" style="97" bestFit="1" customWidth="1"/>
    <col min="3182" max="3373" width="0.85546875" style="97"/>
    <col min="3374" max="3374" width="1.28515625" style="97" customWidth="1"/>
    <col min="3375" max="3384" width="0.85546875" style="97" customWidth="1"/>
    <col min="3385" max="3385" width="1.7109375" style="97" customWidth="1"/>
    <col min="3386" max="3423" width="0.85546875" style="97" customWidth="1"/>
    <col min="3424" max="3436" width="0.85546875" style="97"/>
    <col min="3437" max="3437" width="3" style="97" bestFit="1" customWidth="1"/>
    <col min="3438" max="3629" width="0.85546875" style="97"/>
    <col min="3630" max="3630" width="1.28515625" style="97" customWidth="1"/>
    <col min="3631" max="3640" width="0.85546875" style="97" customWidth="1"/>
    <col min="3641" max="3641" width="1.7109375" style="97" customWidth="1"/>
    <col min="3642" max="3679" width="0.85546875" style="97" customWidth="1"/>
    <col min="3680" max="3692" width="0.85546875" style="97"/>
    <col min="3693" max="3693" width="3" style="97" bestFit="1" customWidth="1"/>
    <col min="3694" max="3885" width="0.85546875" style="97"/>
    <col min="3886" max="3886" width="1.28515625" style="97" customWidth="1"/>
    <col min="3887" max="3896" width="0.85546875" style="97" customWidth="1"/>
    <col min="3897" max="3897" width="1.7109375" style="97" customWidth="1"/>
    <col min="3898" max="3935" width="0.85546875" style="97" customWidth="1"/>
    <col min="3936" max="3948" width="0.85546875" style="97"/>
    <col min="3949" max="3949" width="3" style="97" bestFit="1" customWidth="1"/>
    <col min="3950" max="4141" width="0.85546875" style="97"/>
    <col min="4142" max="4142" width="1.28515625" style="97" customWidth="1"/>
    <col min="4143" max="4152" width="0.85546875" style="97" customWidth="1"/>
    <col min="4153" max="4153" width="1.7109375" style="97" customWidth="1"/>
    <col min="4154" max="4191" width="0.85546875" style="97" customWidth="1"/>
    <col min="4192" max="4204" width="0.85546875" style="97"/>
    <col min="4205" max="4205" width="3" style="97" bestFit="1" customWidth="1"/>
    <col min="4206" max="4397" width="0.85546875" style="97"/>
    <col min="4398" max="4398" width="1.28515625" style="97" customWidth="1"/>
    <col min="4399" max="4408" width="0.85546875" style="97" customWidth="1"/>
    <col min="4409" max="4409" width="1.7109375" style="97" customWidth="1"/>
    <col min="4410" max="4447" width="0.85546875" style="97" customWidth="1"/>
    <col min="4448" max="4460" width="0.85546875" style="97"/>
    <col min="4461" max="4461" width="3" style="97" bestFit="1" customWidth="1"/>
    <col min="4462" max="4653" width="0.85546875" style="97"/>
    <col min="4654" max="4654" width="1.28515625" style="97" customWidth="1"/>
    <col min="4655" max="4664" width="0.85546875" style="97" customWidth="1"/>
    <col min="4665" max="4665" width="1.7109375" style="97" customWidth="1"/>
    <col min="4666" max="4703" width="0.85546875" style="97" customWidth="1"/>
    <col min="4704" max="4716" width="0.85546875" style="97"/>
    <col min="4717" max="4717" width="3" style="97" bestFit="1" customWidth="1"/>
    <col min="4718" max="4909" width="0.85546875" style="97"/>
    <col min="4910" max="4910" width="1.28515625" style="97" customWidth="1"/>
    <col min="4911" max="4920" width="0.85546875" style="97" customWidth="1"/>
    <col min="4921" max="4921" width="1.7109375" style="97" customWidth="1"/>
    <col min="4922" max="4959" width="0.85546875" style="97" customWidth="1"/>
    <col min="4960" max="4972" width="0.85546875" style="97"/>
    <col min="4973" max="4973" width="3" style="97" bestFit="1" customWidth="1"/>
    <col min="4974" max="5165" width="0.85546875" style="97"/>
    <col min="5166" max="5166" width="1.28515625" style="97" customWidth="1"/>
    <col min="5167" max="5176" width="0.85546875" style="97" customWidth="1"/>
    <col min="5177" max="5177" width="1.7109375" style="97" customWidth="1"/>
    <col min="5178" max="5215" width="0.85546875" style="97" customWidth="1"/>
    <col min="5216" max="5228" width="0.85546875" style="97"/>
    <col min="5229" max="5229" width="3" style="97" bestFit="1" customWidth="1"/>
    <col min="5230" max="5421" width="0.85546875" style="97"/>
    <col min="5422" max="5422" width="1.28515625" style="97" customWidth="1"/>
    <col min="5423" max="5432" width="0.85546875" style="97" customWidth="1"/>
    <col min="5433" max="5433" width="1.7109375" style="97" customWidth="1"/>
    <col min="5434" max="5471" width="0.85546875" style="97" customWidth="1"/>
    <col min="5472" max="5484" width="0.85546875" style="97"/>
    <col min="5485" max="5485" width="3" style="97" bestFit="1" customWidth="1"/>
    <col min="5486" max="5677" width="0.85546875" style="97"/>
    <col min="5678" max="5678" width="1.28515625" style="97" customWidth="1"/>
    <col min="5679" max="5688" width="0.85546875" style="97" customWidth="1"/>
    <col min="5689" max="5689" width="1.7109375" style="97" customWidth="1"/>
    <col min="5690" max="5727" width="0.85546875" style="97" customWidth="1"/>
    <col min="5728" max="5740" width="0.85546875" style="97"/>
    <col min="5741" max="5741" width="3" style="97" bestFit="1" customWidth="1"/>
    <col min="5742" max="5933" width="0.85546875" style="97"/>
    <col min="5934" max="5934" width="1.28515625" style="97" customWidth="1"/>
    <col min="5935" max="5944" width="0.85546875" style="97" customWidth="1"/>
    <col min="5945" max="5945" width="1.7109375" style="97" customWidth="1"/>
    <col min="5946" max="5983" width="0.85546875" style="97" customWidth="1"/>
    <col min="5984" max="5996" width="0.85546875" style="97"/>
    <col min="5997" max="5997" width="3" style="97" bestFit="1" customWidth="1"/>
    <col min="5998" max="6189" width="0.85546875" style="97"/>
    <col min="6190" max="6190" width="1.28515625" style="97" customWidth="1"/>
    <col min="6191" max="6200" width="0.85546875" style="97" customWidth="1"/>
    <col min="6201" max="6201" width="1.7109375" style="97" customWidth="1"/>
    <col min="6202" max="6239" width="0.85546875" style="97" customWidth="1"/>
    <col min="6240" max="6252" width="0.85546875" style="97"/>
    <col min="6253" max="6253" width="3" style="97" bestFit="1" customWidth="1"/>
    <col min="6254" max="6445" width="0.85546875" style="97"/>
    <col min="6446" max="6446" width="1.28515625" style="97" customWidth="1"/>
    <col min="6447" max="6456" width="0.85546875" style="97" customWidth="1"/>
    <col min="6457" max="6457" width="1.7109375" style="97" customWidth="1"/>
    <col min="6458" max="6495" width="0.85546875" style="97" customWidth="1"/>
    <col min="6496" max="6508" width="0.85546875" style="97"/>
    <col min="6509" max="6509" width="3" style="97" bestFit="1" customWidth="1"/>
    <col min="6510" max="6701" width="0.85546875" style="97"/>
    <col min="6702" max="6702" width="1.28515625" style="97" customWidth="1"/>
    <col min="6703" max="6712" width="0.85546875" style="97" customWidth="1"/>
    <col min="6713" max="6713" width="1.7109375" style="97" customWidth="1"/>
    <col min="6714" max="6751" width="0.85546875" style="97" customWidth="1"/>
    <col min="6752" max="6764" width="0.85546875" style="97"/>
    <col min="6765" max="6765" width="3" style="97" bestFit="1" customWidth="1"/>
    <col min="6766" max="6957" width="0.85546875" style="97"/>
    <col min="6958" max="6958" width="1.28515625" style="97" customWidth="1"/>
    <col min="6959" max="6968" width="0.85546875" style="97" customWidth="1"/>
    <col min="6969" max="6969" width="1.7109375" style="97" customWidth="1"/>
    <col min="6970" max="7007" width="0.85546875" style="97" customWidth="1"/>
    <col min="7008" max="7020" width="0.85546875" style="97"/>
    <col min="7021" max="7021" width="3" style="97" bestFit="1" customWidth="1"/>
    <col min="7022" max="7213" width="0.85546875" style="97"/>
    <col min="7214" max="7214" width="1.28515625" style="97" customWidth="1"/>
    <col min="7215" max="7224" width="0.85546875" style="97" customWidth="1"/>
    <col min="7225" max="7225" width="1.7109375" style="97" customWidth="1"/>
    <col min="7226" max="7263" width="0.85546875" style="97" customWidth="1"/>
    <col min="7264" max="7276" width="0.85546875" style="97"/>
    <col min="7277" max="7277" width="3" style="97" bestFit="1" customWidth="1"/>
    <col min="7278" max="7469" width="0.85546875" style="97"/>
    <col min="7470" max="7470" width="1.28515625" style="97" customWidth="1"/>
    <col min="7471" max="7480" width="0.85546875" style="97" customWidth="1"/>
    <col min="7481" max="7481" width="1.7109375" style="97" customWidth="1"/>
    <col min="7482" max="7519" width="0.85546875" style="97" customWidth="1"/>
    <col min="7520" max="7532" width="0.85546875" style="97"/>
    <col min="7533" max="7533" width="3" style="97" bestFit="1" customWidth="1"/>
    <col min="7534" max="7725" width="0.85546875" style="97"/>
    <col min="7726" max="7726" width="1.28515625" style="97" customWidth="1"/>
    <col min="7727" max="7736" width="0.85546875" style="97" customWidth="1"/>
    <col min="7737" max="7737" width="1.7109375" style="97" customWidth="1"/>
    <col min="7738" max="7775" width="0.85546875" style="97" customWidth="1"/>
    <col min="7776" max="7788" width="0.85546875" style="97"/>
    <col min="7789" max="7789" width="3" style="97" bestFit="1" customWidth="1"/>
    <col min="7790" max="7981" width="0.85546875" style="97"/>
    <col min="7982" max="7982" width="1.28515625" style="97" customWidth="1"/>
    <col min="7983" max="7992" width="0.85546875" style="97" customWidth="1"/>
    <col min="7993" max="7993" width="1.7109375" style="97" customWidth="1"/>
    <col min="7994" max="8031" width="0.85546875" style="97" customWidth="1"/>
    <col min="8032" max="8044" width="0.85546875" style="97"/>
    <col min="8045" max="8045" width="3" style="97" bestFit="1" customWidth="1"/>
    <col min="8046" max="8237" width="0.85546875" style="97"/>
    <col min="8238" max="8238" width="1.28515625" style="97" customWidth="1"/>
    <col min="8239" max="8248" width="0.85546875" style="97" customWidth="1"/>
    <col min="8249" max="8249" width="1.7109375" style="97" customWidth="1"/>
    <col min="8250" max="8287" width="0.85546875" style="97" customWidth="1"/>
    <col min="8288" max="8300" width="0.85546875" style="97"/>
    <col min="8301" max="8301" width="3" style="97" bestFit="1" customWidth="1"/>
    <col min="8302" max="8493" width="0.85546875" style="97"/>
    <col min="8494" max="8494" width="1.28515625" style="97" customWidth="1"/>
    <col min="8495" max="8504" width="0.85546875" style="97" customWidth="1"/>
    <col min="8505" max="8505" width="1.7109375" style="97" customWidth="1"/>
    <col min="8506" max="8543" width="0.85546875" style="97" customWidth="1"/>
    <col min="8544" max="8556" width="0.85546875" style="97"/>
    <col min="8557" max="8557" width="3" style="97" bestFit="1" customWidth="1"/>
    <col min="8558" max="8749" width="0.85546875" style="97"/>
    <col min="8750" max="8750" width="1.28515625" style="97" customWidth="1"/>
    <col min="8751" max="8760" width="0.85546875" style="97" customWidth="1"/>
    <col min="8761" max="8761" width="1.7109375" style="97" customWidth="1"/>
    <col min="8762" max="8799" width="0.85546875" style="97" customWidth="1"/>
    <col min="8800" max="8812" width="0.85546875" style="97"/>
    <col min="8813" max="8813" width="3" style="97" bestFit="1" customWidth="1"/>
    <col min="8814" max="9005" width="0.85546875" style="97"/>
    <col min="9006" max="9006" width="1.28515625" style="97" customWidth="1"/>
    <col min="9007" max="9016" width="0.85546875" style="97" customWidth="1"/>
    <col min="9017" max="9017" width="1.7109375" style="97" customWidth="1"/>
    <col min="9018" max="9055" width="0.85546875" style="97" customWidth="1"/>
    <col min="9056" max="9068" width="0.85546875" style="97"/>
    <col min="9069" max="9069" width="3" style="97" bestFit="1" customWidth="1"/>
    <col min="9070" max="9261" width="0.85546875" style="97"/>
    <col min="9262" max="9262" width="1.28515625" style="97" customWidth="1"/>
    <col min="9263" max="9272" width="0.85546875" style="97" customWidth="1"/>
    <col min="9273" max="9273" width="1.7109375" style="97" customWidth="1"/>
    <col min="9274" max="9311" width="0.85546875" style="97" customWidth="1"/>
    <col min="9312" max="9324" width="0.85546875" style="97"/>
    <col min="9325" max="9325" width="3" style="97" bestFit="1" customWidth="1"/>
    <col min="9326" max="9517" width="0.85546875" style="97"/>
    <col min="9518" max="9518" width="1.28515625" style="97" customWidth="1"/>
    <col min="9519" max="9528" width="0.85546875" style="97" customWidth="1"/>
    <col min="9529" max="9529" width="1.7109375" style="97" customWidth="1"/>
    <col min="9530" max="9567" width="0.85546875" style="97" customWidth="1"/>
    <col min="9568" max="9580" width="0.85546875" style="97"/>
    <col min="9581" max="9581" width="3" style="97" bestFit="1" customWidth="1"/>
    <col min="9582" max="9773" width="0.85546875" style="97"/>
    <col min="9774" max="9774" width="1.28515625" style="97" customWidth="1"/>
    <col min="9775" max="9784" width="0.85546875" style="97" customWidth="1"/>
    <col min="9785" max="9785" width="1.7109375" style="97" customWidth="1"/>
    <col min="9786" max="9823" width="0.85546875" style="97" customWidth="1"/>
    <col min="9824" max="9836" width="0.85546875" style="97"/>
    <col min="9837" max="9837" width="3" style="97" bestFit="1" customWidth="1"/>
    <col min="9838" max="10029" width="0.85546875" style="97"/>
    <col min="10030" max="10030" width="1.28515625" style="97" customWidth="1"/>
    <col min="10031" max="10040" width="0.85546875" style="97" customWidth="1"/>
    <col min="10041" max="10041" width="1.7109375" style="97" customWidth="1"/>
    <col min="10042" max="10079" width="0.85546875" style="97" customWidth="1"/>
    <col min="10080" max="10092" width="0.85546875" style="97"/>
    <col min="10093" max="10093" width="3" style="97" bestFit="1" customWidth="1"/>
    <col min="10094" max="10285" width="0.85546875" style="97"/>
    <col min="10286" max="10286" width="1.28515625" style="97" customWidth="1"/>
    <col min="10287" max="10296" width="0.85546875" style="97" customWidth="1"/>
    <col min="10297" max="10297" width="1.7109375" style="97" customWidth="1"/>
    <col min="10298" max="10335" width="0.85546875" style="97" customWidth="1"/>
    <col min="10336" max="10348" width="0.85546875" style="97"/>
    <col min="10349" max="10349" width="3" style="97" bestFit="1" customWidth="1"/>
    <col min="10350" max="10541" width="0.85546875" style="97"/>
    <col min="10542" max="10542" width="1.28515625" style="97" customWidth="1"/>
    <col min="10543" max="10552" width="0.85546875" style="97" customWidth="1"/>
    <col min="10553" max="10553" width="1.7109375" style="97" customWidth="1"/>
    <col min="10554" max="10591" width="0.85546875" style="97" customWidth="1"/>
    <col min="10592" max="10604" width="0.85546875" style="97"/>
    <col min="10605" max="10605" width="3" style="97" bestFit="1" customWidth="1"/>
    <col min="10606" max="10797" width="0.85546875" style="97"/>
    <col min="10798" max="10798" width="1.28515625" style="97" customWidth="1"/>
    <col min="10799" max="10808" width="0.85546875" style="97" customWidth="1"/>
    <col min="10809" max="10809" width="1.7109375" style="97" customWidth="1"/>
    <col min="10810" max="10847" width="0.85546875" style="97" customWidth="1"/>
    <col min="10848" max="10860" width="0.85546875" style="97"/>
    <col min="10861" max="10861" width="3" style="97" bestFit="1" customWidth="1"/>
    <col min="10862" max="11053" width="0.85546875" style="97"/>
    <col min="11054" max="11054" width="1.28515625" style="97" customWidth="1"/>
    <col min="11055" max="11064" width="0.85546875" style="97" customWidth="1"/>
    <col min="11065" max="11065" width="1.7109375" style="97" customWidth="1"/>
    <col min="11066" max="11103" width="0.85546875" style="97" customWidth="1"/>
    <col min="11104" max="11116" width="0.85546875" style="97"/>
    <col min="11117" max="11117" width="3" style="97" bestFit="1" customWidth="1"/>
    <col min="11118" max="11309" width="0.85546875" style="97"/>
    <col min="11310" max="11310" width="1.28515625" style="97" customWidth="1"/>
    <col min="11311" max="11320" width="0.85546875" style="97" customWidth="1"/>
    <col min="11321" max="11321" width="1.7109375" style="97" customWidth="1"/>
    <col min="11322" max="11359" width="0.85546875" style="97" customWidth="1"/>
    <col min="11360" max="11372" width="0.85546875" style="97"/>
    <col min="11373" max="11373" width="3" style="97" bestFit="1" customWidth="1"/>
    <col min="11374" max="11565" width="0.85546875" style="97"/>
    <col min="11566" max="11566" width="1.28515625" style="97" customWidth="1"/>
    <col min="11567" max="11576" width="0.85546875" style="97" customWidth="1"/>
    <col min="11577" max="11577" width="1.7109375" style="97" customWidth="1"/>
    <col min="11578" max="11615" width="0.85546875" style="97" customWidth="1"/>
    <col min="11616" max="11628" width="0.85546875" style="97"/>
    <col min="11629" max="11629" width="3" style="97" bestFit="1" customWidth="1"/>
    <col min="11630" max="11821" width="0.85546875" style="97"/>
    <col min="11822" max="11822" width="1.28515625" style="97" customWidth="1"/>
    <col min="11823" max="11832" width="0.85546875" style="97" customWidth="1"/>
    <col min="11833" max="11833" width="1.7109375" style="97" customWidth="1"/>
    <col min="11834" max="11871" width="0.85546875" style="97" customWidth="1"/>
    <col min="11872" max="11884" width="0.85546875" style="97"/>
    <col min="11885" max="11885" width="3" style="97" bestFit="1" customWidth="1"/>
    <col min="11886" max="12077" width="0.85546875" style="97"/>
    <col min="12078" max="12078" width="1.28515625" style="97" customWidth="1"/>
    <col min="12079" max="12088" width="0.85546875" style="97" customWidth="1"/>
    <col min="12089" max="12089" width="1.7109375" style="97" customWidth="1"/>
    <col min="12090" max="12127" width="0.85546875" style="97" customWidth="1"/>
    <col min="12128" max="12140" width="0.85546875" style="97"/>
    <col min="12141" max="12141" width="3" style="97" bestFit="1" customWidth="1"/>
    <col min="12142" max="12333" width="0.85546875" style="97"/>
    <col min="12334" max="12334" width="1.28515625" style="97" customWidth="1"/>
    <col min="12335" max="12344" width="0.85546875" style="97" customWidth="1"/>
    <col min="12345" max="12345" width="1.7109375" style="97" customWidth="1"/>
    <col min="12346" max="12383" width="0.85546875" style="97" customWidth="1"/>
    <col min="12384" max="12396" width="0.85546875" style="97"/>
    <col min="12397" max="12397" width="3" style="97" bestFit="1" customWidth="1"/>
    <col min="12398" max="12589" width="0.85546875" style="97"/>
    <col min="12590" max="12590" width="1.28515625" style="97" customWidth="1"/>
    <col min="12591" max="12600" width="0.85546875" style="97" customWidth="1"/>
    <col min="12601" max="12601" width="1.7109375" style="97" customWidth="1"/>
    <col min="12602" max="12639" width="0.85546875" style="97" customWidth="1"/>
    <col min="12640" max="12652" width="0.85546875" style="97"/>
    <col min="12653" max="12653" width="3" style="97" bestFit="1" customWidth="1"/>
    <col min="12654" max="12845" width="0.85546875" style="97"/>
    <col min="12846" max="12846" width="1.28515625" style="97" customWidth="1"/>
    <col min="12847" max="12856" width="0.85546875" style="97" customWidth="1"/>
    <col min="12857" max="12857" width="1.7109375" style="97" customWidth="1"/>
    <col min="12858" max="12895" width="0.85546875" style="97" customWidth="1"/>
    <col min="12896" max="12908" width="0.85546875" style="97"/>
    <col min="12909" max="12909" width="3" style="97" bestFit="1" customWidth="1"/>
    <col min="12910" max="13101" width="0.85546875" style="97"/>
    <col min="13102" max="13102" width="1.28515625" style="97" customWidth="1"/>
    <col min="13103" max="13112" width="0.85546875" style="97" customWidth="1"/>
    <col min="13113" max="13113" width="1.7109375" style="97" customWidth="1"/>
    <col min="13114" max="13151" width="0.85546875" style="97" customWidth="1"/>
    <col min="13152" max="13164" width="0.85546875" style="97"/>
    <col min="13165" max="13165" width="3" style="97" bestFit="1" customWidth="1"/>
    <col min="13166" max="13357" width="0.85546875" style="97"/>
    <col min="13358" max="13358" width="1.28515625" style="97" customWidth="1"/>
    <col min="13359" max="13368" width="0.85546875" style="97" customWidth="1"/>
    <col min="13369" max="13369" width="1.7109375" style="97" customWidth="1"/>
    <col min="13370" max="13407" width="0.85546875" style="97" customWidth="1"/>
    <col min="13408" max="13420" width="0.85546875" style="97"/>
    <col min="13421" max="13421" width="3" style="97" bestFit="1" customWidth="1"/>
    <col min="13422" max="13613" width="0.85546875" style="97"/>
    <col min="13614" max="13614" width="1.28515625" style="97" customWidth="1"/>
    <col min="13615" max="13624" width="0.85546875" style="97" customWidth="1"/>
    <col min="13625" max="13625" width="1.7109375" style="97" customWidth="1"/>
    <col min="13626" max="13663" width="0.85546875" style="97" customWidth="1"/>
    <col min="13664" max="13676" width="0.85546875" style="97"/>
    <col min="13677" max="13677" width="3" style="97" bestFit="1" customWidth="1"/>
    <col min="13678" max="13869" width="0.85546875" style="97"/>
    <col min="13870" max="13870" width="1.28515625" style="97" customWidth="1"/>
    <col min="13871" max="13880" width="0.85546875" style="97" customWidth="1"/>
    <col min="13881" max="13881" width="1.7109375" style="97" customWidth="1"/>
    <col min="13882" max="13919" width="0.85546875" style="97" customWidth="1"/>
    <col min="13920" max="13932" width="0.85546875" style="97"/>
    <col min="13933" max="13933" width="3" style="97" bestFit="1" customWidth="1"/>
    <col min="13934" max="14125" width="0.85546875" style="97"/>
    <col min="14126" max="14126" width="1.28515625" style="97" customWidth="1"/>
    <col min="14127" max="14136" width="0.85546875" style="97" customWidth="1"/>
    <col min="14137" max="14137" width="1.7109375" style="97" customWidth="1"/>
    <col min="14138" max="14175" width="0.85546875" style="97" customWidth="1"/>
    <col min="14176" max="14188" width="0.85546875" style="97"/>
    <col min="14189" max="14189" width="3" style="97" bestFit="1" customWidth="1"/>
    <col min="14190" max="14381" width="0.85546875" style="97"/>
    <col min="14382" max="14382" width="1.28515625" style="97" customWidth="1"/>
    <col min="14383" max="14392" width="0.85546875" style="97" customWidth="1"/>
    <col min="14393" max="14393" width="1.7109375" style="97" customWidth="1"/>
    <col min="14394" max="14431" width="0.85546875" style="97" customWidth="1"/>
    <col min="14432" max="14444" width="0.85546875" style="97"/>
    <col min="14445" max="14445" width="3" style="97" bestFit="1" customWidth="1"/>
    <col min="14446" max="14637" width="0.85546875" style="97"/>
    <col min="14638" max="14638" width="1.28515625" style="97" customWidth="1"/>
    <col min="14639" max="14648" width="0.85546875" style="97" customWidth="1"/>
    <col min="14649" max="14649" width="1.7109375" style="97" customWidth="1"/>
    <col min="14650" max="14687" width="0.85546875" style="97" customWidth="1"/>
    <col min="14688" max="14700" width="0.85546875" style="97"/>
    <col min="14701" max="14701" width="3" style="97" bestFit="1" customWidth="1"/>
    <col min="14702" max="14893" width="0.85546875" style="97"/>
    <col min="14894" max="14894" width="1.28515625" style="97" customWidth="1"/>
    <col min="14895" max="14904" width="0.85546875" style="97" customWidth="1"/>
    <col min="14905" max="14905" width="1.7109375" style="97" customWidth="1"/>
    <col min="14906" max="14943" width="0.85546875" style="97" customWidth="1"/>
    <col min="14944" max="14956" width="0.85546875" style="97"/>
    <col min="14957" max="14957" width="3" style="97" bestFit="1" customWidth="1"/>
    <col min="14958" max="15149" width="0.85546875" style="97"/>
    <col min="15150" max="15150" width="1.28515625" style="97" customWidth="1"/>
    <col min="15151" max="15160" width="0.85546875" style="97" customWidth="1"/>
    <col min="15161" max="15161" width="1.7109375" style="97" customWidth="1"/>
    <col min="15162" max="15199" width="0.85546875" style="97" customWidth="1"/>
    <col min="15200" max="15212" width="0.85546875" style="97"/>
    <col min="15213" max="15213" width="3" style="97" bestFit="1" customWidth="1"/>
    <col min="15214" max="15405" width="0.85546875" style="97"/>
    <col min="15406" max="15406" width="1.28515625" style="97" customWidth="1"/>
    <col min="15407" max="15416" width="0.85546875" style="97" customWidth="1"/>
    <col min="15417" max="15417" width="1.7109375" style="97" customWidth="1"/>
    <col min="15418" max="15455" width="0.85546875" style="97" customWidth="1"/>
    <col min="15456" max="15468" width="0.85546875" style="97"/>
    <col min="15469" max="15469" width="3" style="97" bestFit="1" customWidth="1"/>
    <col min="15470" max="15661" width="0.85546875" style="97"/>
    <col min="15662" max="15662" width="1.28515625" style="97" customWidth="1"/>
    <col min="15663" max="15672" width="0.85546875" style="97" customWidth="1"/>
    <col min="15673" max="15673" width="1.7109375" style="97" customWidth="1"/>
    <col min="15674" max="15711" width="0.85546875" style="97" customWidth="1"/>
    <col min="15712" max="15724" width="0.85546875" style="97"/>
    <col min="15725" max="15725" width="3" style="97" bestFit="1" customWidth="1"/>
    <col min="15726" max="15917" width="0.85546875" style="97"/>
    <col min="15918" max="15918" width="1.28515625" style="97" customWidth="1"/>
    <col min="15919" max="15928" width="0.85546875" style="97" customWidth="1"/>
    <col min="15929" max="15929" width="1.7109375" style="97" customWidth="1"/>
    <col min="15930" max="15967" width="0.85546875" style="97" customWidth="1"/>
    <col min="15968" max="15980" width="0.85546875" style="97"/>
    <col min="15981" max="15981" width="3" style="97" bestFit="1" customWidth="1"/>
    <col min="15982" max="16173" width="0.85546875" style="97"/>
    <col min="16174" max="16174" width="1.28515625" style="97" customWidth="1"/>
    <col min="16175" max="16184" width="0.85546875" style="97" customWidth="1"/>
    <col min="16185" max="16185" width="1.7109375" style="97" customWidth="1"/>
    <col min="16186" max="16223" width="0.85546875" style="97" customWidth="1"/>
    <col min="16224" max="16236" width="0.85546875" style="97"/>
    <col min="16237" max="16237" width="3" style="97" bestFit="1" customWidth="1"/>
    <col min="16238" max="16384" width="0.85546875" style="97"/>
  </cols>
  <sheetData>
    <row r="1" spans="1:108" ht="12" customHeight="1"/>
    <row r="2" spans="1:108" ht="15.75">
      <c r="A2" s="212" t="s">
        <v>165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</row>
    <row r="3" spans="1:108" s="98" customFormat="1" ht="16.5" customHeight="1">
      <c r="K3" s="167" t="s">
        <v>123</v>
      </c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67"/>
      <c r="CL3" s="167"/>
      <c r="CM3" s="167"/>
      <c r="CN3" s="167"/>
      <c r="CO3" s="167"/>
      <c r="CP3" s="167"/>
      <c r="CQ3" s="167"/>
      <c r="CR3" s="167"/>
      <c r="CS3" s="167"/>
      <c r="CT3" s="167"/>
    </row>
    <row r="4" spans="1:108" s="99" customFormat="1" ht="13.5" customHeight="1">
      <c r="K4" s="168" t="s">
        <v>166</v>
      </c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</row>
    <row r="5" spans="1:108" ht="3.75" customHeight="1"/>
    <row r="6" spans="1:108" s="100" customFormat="1">
      <c r="A6" s="213" t="s">
        <v>167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5"/>
      <c r="AT6" s="219" t="s">
        <v>168</v>
      </c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0"/>
      <c r="BH6" s="220"/>
      <c r="BI6" s="220"/>
      <c r="BJ6" s="220"/>
      <c r="BK6" s="220"/>
      <c r="BL6" s="220"/>
      <c r="BM6" s="220"/>
      <c r="BN6" s="220"/>
      <c r="BO6" s="220"/>
      <c r="BP6" s="220"/>
      <c r="BQ6" s="221"/>
      <c r="BR6" s="213" t="s">
        <v>169</v>
      </c>
      <c r="BS6" s="214"/>
      <c r="BT6" s="214"/>
      <c r="BU6" s="214"/>
      <c r="BV6" s="214"/>
      <c r="BW6" s="214"/>
      <c r="BX6" s="214"/>
      <c r="BY6" s="214"/>
      <c r="BZ6" s="214"/>
      <c r="CA6" s="214"/>
      <c r="CB6" s="214"/>
      <c r="CC6" s="214"/>
      <c r="CD6" s="215"/>
      <c r="CE6" s="213" t="s">
        <v>170</v>
      </c>
      <c r="CF6" s="214"/>
      <c r="CG6" s="214"/>
      <c r="CH6" s="214"/>
      <c r="CI6" s="214"/>
      <c r="CJ6" s="214"/>
      <c r="CK6" s="214"/>
      <c r="CL6" s="214"/>
      <c r="CM6" s="214"/>
      <c r="CN6" s="214"/>
      <c r="CO6" s="214"/>
      <c r="CP6" s="214"/>
      <c r="CQ6" s="215"/>
      <c r="CR6" s="213" t="s">
        <v>171</v>
      </c>
      <c r="CS6" s="214"/>
      <c r="CT6" s="214"/>
      <c r="CU6" s="214"/>
      <c r="CV6" s="214"/>
      <c r="CW6" s="214"/>
      <c r="CX6" s="214"/>
      <c r="CY6" s="214"/>
      <c r="CZ6" s="214"/>
      <c r="DA6" s="214"/>
      <c r="DB6" s="214"/>
      <c r="DC6" s="214"/>
      <c r="DD6" s="215"/>
    </row>
    <row r="7" spans="1:108" s="100" customFormat="1" ht="45.75" customHeight="1">
      <c r="A7" s="216"/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8"/>
      <c r="AT7" s="219" t="s">
        <v>172</v>
      </c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1"/>
      <c r="BF7" s="219" t="s">
        <v>173</v>
      </c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1"/>
      <c r="BR7" s="216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8"/>
      <c r="CE7" s="216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8"/>
      <c r="CR7" s="216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8"/>
    </row>
    <row r="8" spans="1:108" s="101" customFormat="1">
      <c r="A8" s="209">
        <v>1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1"/>
      <c r="AT8" s="209">
        <v>2</v>
      </c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1"/>
      <c r="BF8" s="209">
        <v>3</v>
      </c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1"/>
      <c r="BR8" s="209">
        <v>4</v>
      </c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1"/>
      <c r="CE8" s="209">
        <v>5</v>
      </c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1"/>
      <c r="CR8" s="209">
        <v>6</v>
      </c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1"/>
    </row>
    <row r="9" spans="1:108" ht="72.75" customHeight="1">
      <c r="A9" s="102"/>
      <c r="B9" s="169" t="s">
        <v>174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70"/>
      <c r="AT9" s="171" t="s">
        <v>91</v>
      </c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3"/>
      <c r="BF9" s="171" t="s">
        <v>91</v>
      </c>
      <c r="BG9" s="172"/>
      <c r="BH9" s="172"/>
      <c r="BI9" s="172"/>
      <c r="BJ9" s="172"/>
      <c r="BK9" s="172"/>
      <c r="BL9" s="172"/>
      <c r="BM9" s="172"/>
      <c r="BN9" s="172"/>
      <c r="BO9" s="172"/>
      <c r="BP9" s="172"/>
      <c r="BQ9" s="173"/>
      <c r="BR9" s="171" t="s">
        <v>91</v>
      </c>
      <c r="BS9" s="172"/>
      <c r="BT9" s="172"/>
      <c r="BU9" s="172"/>
      <c r="BV9" s="172"/>
      <c r="BW9" s="172"/>
      <c r="BX9" s="172"/>
      <c r="BY9" s="172"/>
      <c r="BZ9" s="172"/>
      <c r="CA9" s="172"/>
      <c r="CB9" s="172"/>
      <c r="CC9" s="172"/>
      <c r="CD9" s="173"/>
      <c r="CE9" s="171" t="s">
        <v>91</v>
      </c>
      <c r="CF9" s="172"/>
      <c r="CG9" s="172"/>
      <c r="CH9" s="172"/>
      <c r="CI9" s="172"/>
      <c r="CJ9" s="172"/>
      <c r="CK9" s="172"/>
      <c r="CL9" s="172"/>
      <c r="CM9" s="172"/>
      <c r="CN9" s="172"/>
      <c r="CO9" s="172"/>
      <c r="CP9" s="172"/>
      <c r="CQ9" s="173"/>
      <c r="CR9" s="171">
        <f>(CR11+CR13)/2</f>
        <v>2</v>
      </c>
      <c r="CS9" s="172"/>
      <c r="CT9" s="172"/>
      <c r="CU9" s="172"/>
      <c r="CV9" s="172"/>
      <c r="CW9" s="172"/>
      <c r="CX9" s="172"/>
      <c r="CY9" s="172"/>
      <c r="CZ9" s="172"/>
      <c r="DA9" s="172"/>
      <c r="DB9" s="172"/>
      <c r="DC9" s="172"/>
      <c r="DD9" s="173"/>
    </row>
    <row r="10" spans="1:108">
      <c r="A10" s="102"/>
      <c r="B10" s="169" t="s">
        <v>175</v>
      </c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70"/>
      <c r="AT10" s="171"/>
      <c r="AU10" s="172"/>
      <c r="AV10" s="172"/>
      <c r="AW10" s="172"/>
      <c r="AX10" s="172"/>
      <c r="AY10" s="172"/>
      <c r="AZ10" s="172"/>
      <c r="BA10" s="172"/>
      <c r="BB10" s="172"/>
      <c r="BC10" s="172"/>
      <c r="BD10" s="172"/>
      <c r="BE10" s="173"/>
      <c r="BF10" s="171"/>
      <c r="BG10" s="172"/>
      <c r="BH10" s="172"/>
      <c r="BI10" s="172"/>
      <c r="BJ10" s="172"/>
      <c r="BK10" s="172"/>
      <c r="BL10" s="172"/>
      <c r="BM10" s="172"/>
      <c r="BN10" s="172"/>
      <c r="BO10" s="172"/>
      <c r="BP10" s="172"/>
      <c r="BQ10" s="173"/>
      <c r="BR10" s="171"/>
      <c r="BS10" s="172"/>
      <c r="BT10" s="172"/>
      <c r="BU10" s="172"/>
      <c r="BV10" s="172"/>
      <c r="BW10" s="172"/>
      <c r="BX10" s="172"/>
      <c r="BY10" s="172"/>
      <c r="BZ10" s="172"/>
      <c r="CA10" s="172"/>
      <c r="CB10" s="172"/>
      <c r="CC10" s="172"/>
      <c r="CD10" s="173"/>
      <c r="CE10" s="171"/>
      <c r="CF10" s="172"/>
      <c r="CG10" s="172"/>
      <c r="CH10" s="172"/>
      <c r="CI10" s="172"/>
      <c r="CJ10" s="172"/>
      <c r="CK10" s="172"/>
      <c r="CL10" s="172"/>
      <c r="CM10" s="172"/>
      <c r="CN10" s="172"/>
      <c r="CO10" s="172"/>
      <c r="CP10" s="172"/>
      <c r="CQ10" s="173"/>
      <c r="CR10" s="171"/>
      <c r="CS10" s="172"/>
      <c r="CT10" s="172"/>
      <c r="CU10" s="172"/>
      <c r="CV10" s="172"/>
      <c r="CW10" s="172"/>
      <c r="CX10" s="172"/>
      <c r="CY10" s="172"/>
      <c r="CZ10" s="172"/>
      <c r="DA10" s="172"/>
      <c r="DB10" s="172"/>
      <c r="DC10" s="172"/>
      <c r="DD10" s="173"/>
    </row>
    <row r="11" spans="1:108" s="104" customFormat="1">
      <c r="A11" s="103"/>
      <c r="B11" s="177" t="s">
        <v>176</v>
      </c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77"/>
      <c r="AP11" s="177"/>
      <c r="AQ11" s="177"/>
      <c r="AR11" s="177"/>
      <c r="AS11" s="178"/>
      <c r="AT11" s="208">
        <v>5</v>
      </c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3"/>
      <c r="BF11" s="208">
        <v>5</v>
      </c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3"/>
      <c r="BR11" s="179">
        <f>AT11/BF11</f>
        <v>1</v>
      </c>
      <c r="BS11" s="180"/>
      <c r="BT11" s="180"/>
      <c r="BU11" s="180"/>
      <c r="BV11" s="180"/>
      <c r="BW11" s="180"/>
      <c r="BX11" s="180"/>
      <c r="BY11" s="180"/>
      <c r="BZ11" s="180"/>
      <c r="CA11" s="180"/>
      <c r="CB11" s="180"/>
      <c r="CC11" s="180"/>
      <c r="CD11" s="181"/>
      <c r="CE11" s="191" t="s">
        <v>177</v>
      </c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3"/>
      <c r="CR11" s="191">
        <v>2</v>
      </c>
      <c r="CS11" s="192"/>
      <c r="CT11" s="192"/>
      <c r="CU11" s="192"/>
      <c r="CV11" s="192"/>
      <c r="CW11" s="192"/>
      <c r="CX11" s="192"/>
      <c r="CY11" s="192"/>
      <c r="CZ11" s="192"/>
      <c r="DA11" s="192"/>
      <c r="DB11" s="192"/>
      <c r="DC11" s="192"/>
      <c r="DD11" s="193"/>
    </row>
    <row r="12" spans="1:108" s="98" customFormat="1" ht="57.75" customHeight="1">
      <c r="A12" s="105"/>
      <c r="B12" s="196" t="s">
        <v>178</v>
      </c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6"/>
      <c r="AN12" s="196"/>
      <c r="AO12" s="196"/>
      <c r="AP12" s="196"/>
      <c r="AQ12" s="196"/>
      <c r="AR12" s="196"/>
      <c r="AS12" s="197"/>
      <c r="AT12" s="194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95"/>
      <c r="BF12" s="194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95"/>
      <c r="BR12" s="182"/>
      <c r="BS12" s="183"/>
      <c r="BT12" s="183"/>
      <c r="BU12" s="183"/>
      <c r="BV12" s="183"/>
      <c r="BW12" s="183"/>
      <c r="BX12" s="183"/>
      <c r="BY12" s="183"/>
      <c r="BZ12" s="183"/>
      <c r="CA12" s="183"/>
      <c r="CB12" s="183"/>
      <c r="CC12" s="183"/>
      <c r="CD12" s="184"/>
      <c r="CE12" s="194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95"/>
      <c r="CR12" s="194"/>
      <c r="CS12" s="167"/>
      <c r="CT12" s="167"/>
      <c r="CU12" s="167"/>
      <c r="CV12" s="167"/>
      <c r="CW12" s="167"/>
      <c r="CX12" s="167"/>
      <c r="CY12" s="167"/>
      <c r="CZ12" s="167"/>
      <c r="DA12" s="167"/>
      <c r="DB12" s="167"/>
      <c r="DC12" s="167"/>
      <c r="DD12" s="195"/>
    </row>
    <row r="13" spans="1:108" s="104" customFormat="1">
      <c r="A13" s="103"/>
      <c r="B13" s="177" t="s">
        <v>179</v>
      </c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8"/>
      <c r="AT13" s="191">
        <f>SUM(AT15:BE18)</f>
        <v>11</v>
      </c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3"/>
      <c r="BF13" s="191">
        <f>SUM(BF15:BQ18)</f>
        <v>11</v>
      </c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3"/>
      <c r="BR13" s="179">
        <v>1</v>
      </c>
      <c r="BS13" s="180"/>
      <c r="BT13" s="180"/>
      <c r="BU13" s="180"/>
      <c r="BV13" s="180"/>
      <c r="BW13" s="180"/>
      <c r="BX13" s="180"/>
      <c r="BY13" s="180"/>
      <c r="BZ13" s="180"/>
      <c r="CA13" s="180"/>
      <c r="CB13" s="180"/>
      <c r="CC13" s="180"/>
      <c r="CD13" s="181"/>
      <c r="CE13" s="191" t="s">
        <v>177</v>
      </c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3"/>
      <c r="CR13" s="191">
        <v>2</v>
      </c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2"/>
      <c r="DD13" s="193"/>
    </row>
    <row r="14" spans="1:108" s="98" customFormat="1" ht="87.75" customHeight="1">
      <c r="A14" s="105"/>
      <c r="B14" s="196" t="s">
        <v>180</v>
      </c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7"/>
      <c r="AT14" s="194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95"/>
      <c r="BF14" s="194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95"/>
      <c r="BR14" s="182"/>
      <c r="BS14" s="183"/>
      <c r="BT14" s="183"/>
      <c r="BU14" s="183"/>
      <c r="BV14" s="183"/>
      <c r="BW14" s="183"/>
      <c r="BX14" s="183"/>
      <c r="BY14" s="183"/>
      <c r="BZ14" s="183"/>
      <c r="CA14" s="183"/>
      <c r="CB14" s="183"/>
      <c r="CC14" s="183"/>
      <c r="CD14" s="184"/>
      <c r="CE14" s="194"/>
      <c r="CF14" s="167"/>
      <c r="CG14" s="167"/>
      <c r="CH14" s="167"/>
      <c r="CI14" s="167"/>
      <c r="CJ14" s="167"/>
      <c r="CK14" s="167"/>
      <c r="CL14" s="167"/>
      <c r="CM14" s="167"/>
      <c r="CN14" s="167"/>
      <c r="CO14" s="167"/>
      <c r="CP14" s="167"/>
      <c r="CQ14" s="195"/>
      <c r="CR14" s="194"/>
      <c r="CS14" s="167"/>
      <c r="CT14" s="167"/>
      <c r="CU14" s="167"/>
      <c r="CV14" s="167"/>
      <c r="CW14" s="167"/>
      <c r="CX14" s="167"/>
      <c r="CY14" s="167"/>
      <c r="CZ14" s="167"/>
      <c r="DA14" s="167"/>
      <c r="DB14" s="167"/>
      <c r="DC14" s="167"/>
      <c r="DD14" s="195"/>
    </row>
    <row r="15" spans="1:108" s="106" customFormat="1" ht="42.75" customHeight="1">
      <c r="A15" s="102"/>
      <c r="B15" s="169" t="s">
        <v>181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70"/>
      <c r="AT15" s="171">
        <v>4</v>
      </c>
      <c r="AU15" s="172"/>
      <c r="AV15" s="172"/>
      <c r="AW15" s="172"/>
      <c r="AX15" s="172"/>
      <c r="AY15" s="172"/>
      <c r="AZ15" s="172"/>
      <c r="BA15" s="172"/>
      <c r="BB15" s="172"/>
      <c r="BC15" s="172"/>
      <c r="BD15" s="172"/>
      <c r="BE15" s="173"/>
      <c r="BF15" s="171">
        <v>4</v>
      </c>
      <c r="BG15" s="172"/>
      <c r="BH15" s="172"/>
      <c r="BI15" s="172"/>
      <c r="BJ15" s="172"/>
      <c r="BK15" s="172"/>
      <c r="BL15" s="172"/>
      <c r="BM15" s="172"/>
      <c r="BN15" s="172"/>
      <c r="BO15" s="172"/>
      <c r="BP15" s="172"/>
      <c r="BQ15" s="173"/>
      <c r="BR15" s="204">
        <v>1</v>
      </c>
      <c r="BS15" s="205"/>
      <c r="BT15" s="205"/>
      <c r="BU15" s="205"/>
      <c r="BV15" s="205"/>
      <c r="BW15" s="205"/>
      <c r="BX15" s="205"/>
      <c r="BY15" s="205"/>
      <c r="BZ15" s="205"/>
      <c r="CA15" s="205"/>
      <c r="CB15" s="205"/>
      <c r="CC15" s="205"/>
      <c r="CD15" s="206"/>
      <c r="CE15" s="171" t="s">
        <v>91</v>
      </c>
      <c r="CF15" s="172"/>
      <c r="CG15" s="172"/>
      <c r="CH15" s="172"/>
      <c r="CI15" s="172"/>
      <c r="CJ15" s="172"/>
      <c r="CK15" s="172"/>
      <c r="CL15" s="172"/>
      <c r="CM15" s="172"/>
      <c r="CN15" s="172"/>
      <c r="CO15" s="172"/>
      <c r="CP15" s="172"/>
      <c r="CQ15" s="173"/>
      <c r="CR15" s="171" t="s">
        <v>91</v>
      </c>
      <c r="CS15" s="172"/>
      <c r="CT15" s="172"/>
      <c r="CU15" s="172"/>
      <c r="CV15" s="172"/>
      <c r="CW15" s="172"/>
      <c r="CX15" s="172"/>
      <c r="CY15" s="172"/>
      <c r="CZ15" s="172"/>
      <c r="DA15" s="172"/>
      <c r="DB15" s="172"/>
      <c r="DC15" s="172"/>
      <c r="DD15" s="173"/>
    </row>
    <row r="16" spans="1:108" s="98" customFormat="1" ht="57.75" customHeight="1">
      <c r="A16" s="102"/>
      <c r="B16" s="169" t="s">
        <v>182</v>
      </c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70"/>
      <c r="AT16" s="171">
        <v>1</v>
      </c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3"/>
      <c r="BF16" s="171">
        <v>1</v>
      </c>
      <c r="BG16" s="172"/>
      <c r="BH16" s="172"/>
      <c r="BI16" s="172"/>
      <c r="BJ16" s="172"/>
      <c r="BK16" s="172"/>
      <c r="BL16" s="172"/>
      <c r="BM16" s="172"/>
      <c r="BN16" s="172"/>
      <c r="BO16" s="172"/>
      <c r="BP16" s="172"/>
      <c r="BQ16" s="173"/>
      <c r="BR16" s="204">
        <v>1</v>
      </c>
      <c r="BS16" s="205"/>
      <c r="BT16" s="205"/>
      <c r="BU16" s="205"/>
      <c r="BV16" s="205"/>
      <c r="BW16" s="205"/>
      <c r="BX16" s="205"/>
      <c r="BY16" s="205"/>
      <c r="BZ16" s="205"/>
      <c r="CA16" s="205"/>
      <c r="CB16" s="205"/>
      <c r="CC16" s="205"/>
      <c r="CD16" s="206"/>
      <c r="CE16" s="171" t="s">
        <v>91</v>
      </c>
      <c r="CF16" s="172"/>
      <c r="CG16" s="172"/>
      <c r="CH16" s="172"/>
      <c r="CI16" s="172"/>
      <c r="CJ16" s="172"/>
      <c r="CK16" s="172"/>
      <c r="CL16" s="172"/>
      <c r="CM16" s="172"/>
      <c r="CN16" s="172"/>
      <c r="CO16" s="172"/>
      <c r="CP16" s="172"/>
      <c r="CQ16" s="173"/>
      <c r="CR16" s="171" t="s">
        <v>91</v>
      </c>
      <c r="CS16" s="172"/>
      <c r="CT16" s="172"/>
      <c r="CU16" s="172"/>
      <c r="CV16" s="172"/>
      <c r="CW16" s="172"/>
      <c r="CX16" s="172"/>
      <c r="CY16" s="172"/>
      <c r="CZ16" s="172"/>
      <c r="DA16" s="172"/>
      <c r="DB16" s="172"/>
      <c r="DC16" s="172"/>
      <c r="DD16" s="173"/>
    </row>
    <row r="17" spans="1:108" s="98" customFormat="1" ht="42.75" customHeight="1">
      <c r="A17" s="102"/>
      <c r="B17" s="169" t="s">
        <v>183</v>
      </c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69"/>
      <c r="AS17" s="170"/>
      <c r="AT17" s="171">
        <v>4</v>
      </c>
      <c r="AU17" s="172"/>
      <c r="AV17" s="172"/>
      <c r="AW17" s="172"/>
      <c r="AX17" s="172"/>
      <c r="AY17" s="172"/>
      <c r="AZ17" s="172"/>
      <c r="BA17" s="172"/>
      <c r="BB17" s="172"/>
      <c r="BC17" s="172"/>
      <c r="BD17" s="172"/>
      <c r="BE17" s="173"/>
      <c r="BF17" s="171">
        <v>4</v>
      </c>
      <c r="BG17" s="172"/>
      <c r="BH17" s="172"/>
      <c r="BI17" s="172"/>
      <c r="BJ17" s="172"/>
      <c r="BK17" s="172"/>
      <c r="BL17" s="172"/>
      <c r="BM17" s="172"/>
      <c r="BN17" s="172"/>
      <c r="BO17" s="172"/>
      <c r="BP17" s="172"/>
      <c r="BQ17" s="173"/>
      <c r="BR17" s="204">
        <v>1</v>
      </c>
      <c r="BS17" s="205"/>
      <c r="BT17" s="205"/>
      <c r="BU17" s="205"/>
      <c r="BV17" s="205"/>
      <c r="BW17" s="205"/>
      <c r="BX17" s="205"/>
      <c r="BY17" s="205"/>
      <c r="BZ17" s="205"/>
      <c r="CA17" s="205"/>
      <c r="CB17" s="205"/>
      <c r="CC17" s="205"/>
      <c r="CD17" s="206"/>
      <c r="CE17" s="171" t="s">
        <v>91</v>
      </c>
      <c r="CF17" s="172"/>
      <c r="CG17" s="172"/>
      <c r="CH17" s="172"/>
      <c r="CI17" s="172"/>
      <c r="CJ17" s="172"/>
      <c r="CK17" s="172"/>
      <c r="CL17" s="172"/>
      <c r="CM17" s="172"/>
      <c r="CN17" s="172"/>
      <c r="CO17" s="172"/>
      <c r="CP17" s="172"/>
      <c r="CQ17" s="173"/>
      <c r="CR17" s="171" t="s">
        <v>91</v>
      </c>
      <c r="CS17" s="172"/>
      <c r="CT17" s="172"/>
      <c r="CU17" s="172"/>
      <c r="CV17" s="172"/>
      <c r="CW17" s="172"/>
      <c r="CX17" s="172"/>
      <c r="CY17" s="172"/>
      <c r="CZ17" s="172"/>
      <c r="DA17" s="172"/>
      <c r="DB17" s="172"/>
      <c r="DC17" s="172"/>
      <c r="DD17" s="173"/>
    </row>
    <row r="18" spans="1:108" s="98" customFormat="1" ht="57.75" customHeight="1">
      <c r="A18" s="102"/>
      <c r="B18" s="169" t="s">
        <v>184</v>
      </c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69"/>
      <c r="AR18" s="169"/>
      <c r="AS18" s="170"/>
      <c r="AT18" s="171">
        <v>2</v>
      </c>
      <c r="AU18" s="172"/>
      <c r="AV18" s="172"/>
      <c r="AW18" s="172"/>
      <c r="AX18" s="172"/>
      <c r="AY18" s="172"/>
      <c r="AZ18" s="172"/>
      <c r="BA18" s="172"/>
      <c r="BB18" s="172"/>
      <c r="BC18" s="172"/>
      <c r="BD18" s="172"/>
      <c r="BE18" s="173"/>
      <c r="BF18" s="171">
        <v>2</v>
      </c>
      <c r="BG18" s="172"/>
      <c r="BH18" s="172"/>
      <c r="BI18" s="172"/>
      <c r="BJ18" s="172"/>
      <c r="BK18" s="172"/>
      <c r="BL18" s="172"/>
      <c r="BM18" s="172"/>
      <c r="BN18" s="172"/>
      <c r="BO18" s="172"/>
      <c r="BP18" s="172"/>
      <c r="BQ18" s="173"/>
      <c r="BR18" s="204">
        <v>1</v>
      </c>
      <c r="BS18" s="205"/>
      <c r="BT18" s="205"/>
      <c r="BU18" s="205"/>
      <c r="BV18" s="205"/>
      <c r="BW18" s="205"/>
      <c r="BX18" s="205"/>
      <c r="BY18" s="205"/>
      <c r="BZ18" s="205"/>
      <c r="CA18" s="205"/>
      <c r="CB18" s="205"/>
      <c r="CC18" s="205"/>
      <c r="CD18" s="206"/>
      <c r="CE18" s="171" t="s">
        <v>91</v>
      </c>
      <c r="CF18" s="172"/>
      <c r="CG18" s="172"/>
      <c r="CH18" s="172"/>
      <c r="CI18" s="172"/>
      <c r="CJ18" s="172"/>
      <c r="CK18" s="172"/>
      <c r="CL18" s="172"/>
      <c r="CM18" s="172"/>
      <c r="CN18" s="172"/>
      <c r="CO18" s="172"/>
      <c r="CP18" s="172"/>
      <c r="CQ18" s="173"/>
      <c r="CR18" s="171" t="s">
        <v>91</v>
      </c>
      <c r="CS18" s="172"/>
      <c r="CT18" s="172"/>
      <c r="CU18" s="172"/>
      <c r="CV18" s="172"/>
      <c r="CW18" s="172"/>
      <c r="CX18" s="172"/>
      <c r="CY18" s="172"/>
      <c r="CZ18" s="172"/>
      <c r="DA18" s="172"/>
      <c r="DB18" s="172"/>
      <c r="DC18" s="172"/>
      <c r="DD18" s="173"/>
    </row>
    <row r="19" spans="1:108" ht="77.25" customHeight="1">
      <c r="A19" s="102"/>
      <c r="B19" s="169" t="s">
        <v>185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70"/>
      <c r="AT19" s="171" t="s">
        <v>91</v>
      </c>
      <c r="AU19" s="172"/>
      <c r="AV19" s="172"/>
      <c r="AW19" s="172"/>
      <c r="AX19" s="172"/>
      <c r="AY19" s="172"/>
      <c r="AZ19" s="172"/>
      <c r="BA19" s="172"/>
      <c r="BB19" s="172"/>
      <c r="BC19" s="172"/>
      <c r="BD19" s="172"/>
      <c r="BE19" s="173"/>
      <c r="BF19" s="171" t="s">
        <v>91</v>
      </c>
      <c r="BG19" s="172"/>
      <c r="BH19" s="172"/>
      <c r="BI19" s="172"/>
      <c r="BJ19" s="172"/>
      <c r="BK19" s="172"/>
      <c r="BL19" s="172"/>
      <c r="BM19" s="172"/>
      <c r="BN19" s="172"/>
      <c r="BO19" s="172"/>
      <c r="BP19" s="172"/>
      <c r="BQ19" s="173"/>
      <c r="BR19" s="204" t="s">
        <v>91</v>
      </c>
      <c r="BS19" s="205"/>
      <c r="BT19" s="205"/>
      <c r="BU19" s="205"/>
      <c r="BV19" s="205"/>
      <c r="BW19" s="205"/>
      <c r="BX19" s="205"/>
      <c r="BY19" s="205"/>
      <c r="BZ19" s="205"/>
      <c r="CA19" s="205"/>
      <c r="CB19" s="205"/>
      <c r="CC19" s="205"/>
      <c r="CD19" s="206"/>
      <c r="CE19" s="171" t="s">
        <v>91</v>
      </c>
      <c r="CF19" s="172"/>
      <c r="CG19" s="172"/>
      <c r="CH19" s="172"/>
      <c r="CI19" s="172"/>
      <c r="CJ19" s="172"/>
      <c r="CK19" s="172"/>
      <c r="CL19" s="172"/>
      <c r="CM19" s="172"/>
      <c r="CN19" s="172"/>
      <c r="CO19" s="172"/>
      <c r="CP19" s="172"/>
      <c r="CQ19" s="173"/>
      <c r="CR19" s="171">
        <f>(CR20+CR22+CR24)/3</f>
        <v>2</v>
      </c>
      <c r="CS19" s="172"/>
      <c r="CT19" s="172"/>
      <c r="CU19" s="172"/>
      <c r="CV19" s="172"/>
      <c r="CW19" s="172"/>
      <c r="CX19" s="172"/>
      <c r="CY19" s="172"/>
      <c r="CZ19" s="172"/>
      <c r="DA19" s="172"/>
      <c r="DB19" s="172"/>
      <c r="DC19" s="172"/>
      <c r="DD19" s="173"/>
    </row>
    <row r="20" spans="1:108" s="104" customFormat="1">
      <c r="A20" s="103"/>
      <c r="B20" s="177" t="s">
        <v>186</v>
      </c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8"/>
      <c r="AT20" s="191">
        <v>1</v>
      </c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3"/>
      <c r="BF20" s="191">
        <v>1</v>
      </c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3"/>
      <c r="BR20" s="179">
        <f>AT20/BF20</f>
        <v>1</v>
      </c>
      <c r="BS20" s="180"/>
      <c r="BT20" s="180"/>
      <c r="BU20" s="180"/>
      <c r="BV20" s="180"/>
      <c r="BW20" s="180"/>
      <c r="BX20" s="180"/>
      <c r="BY20" s="180"/>
      <c r="BZ20" s="180"/>
      <c r="CA20" s="180"/>
      <c r="CB20" s="180"/>
      <c r="CC20" s="180"/>
      <c r="CD20" s="181"/>
      <c r="CE20" s="191" t="s">
        <v>177</v>
      </c>
      <c r="CF20" s="192"/>
      <c r="CG20" s="192"/>
      <c r="CH20" s="192"/>
      <c r="CI20" s="192"/>
      <c r="CJ20" s="192"/>
      <c r="CK20" s="192"/>
      <c r="CL20" s="192"/>
      <c r="CM20" s="192"/>
      <c r="CN20" s="192"/>
      <c r="CO20" s="192"/>
      <c r="CP20" s="192"/>
      <c r="CQ20" s="193"/>
      <c r="CR20" s="191">
        <v>2</v>
      </c>
      <c r="CS20" s="192"/>
      <c r="CT20" s="192"/>
      <c r="CU20" s="192"/>
      <c r="CV20" s="192"/>
      <c r="CW20" s="192"/>
      <c r="CX20" s="192"/>
      <c r="CY20" s="192"/>
      <c r="CZ20" s="192"/>
      <c r="DA20" s="192"/>
      <c r="DB20" s="192"/>
      <c r="DC20" s="192"/>
      <c r="DD20" s="193"/>
    </row>
    <row r="21" spans="1:108" ht="42.75" customHeight="1">
      <c r="A21" s="105"/>
      <c r="B21" s="196" t="s">
        <v>187</v>
      </c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7"/>
      <c r="AT21" s="194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95"/>
      <c r="BF21" s="194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95"/>
      <c r="BR21" s="182"/>
      <c r="BS21" s="183"/>
      <c r="BT21" s="183"/>
      <c r="BU21" s="183"/>
      <c r="BV21" s="183"/>
      <c r="BW21" s="183"/>
      <c r="BX21" s="183"/>
      <c r="BY21" s="183"/>
      <c r="BZ21" s="183"/>
      <c r="CA21" s="183"/>
      <c r="CB21" s="183"/>
      <c r="CC21" s="183"/>
      <c r="CD21" s="184"/>
      <c r="CE21" s="194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95"/>
      <c r="CR21" s="194"/>
      <c r="CS21" s="167"/>
      <c r="CT21" s="167"/>
      <c r="CU21" s="167"/>
      <c r="CV21" s="167"/>
      <c r="CW21" s="167"/>
      <c r="CX21" s="167"/>
      <c r="CY21" s="167"/>
      <c r="CZ21" s="167"/>
      <c r="DA21" s="167"/>
      <c r="DB21" s="167"/>
      <c r="DC21" s="167"/>
      <c r="DD21" s="195"/>
    </row>
    <row r="22" spans="1:108" s="104" customFormat="1">
      <c r="A22" s="103"/>
      <c r="B22" s="177" t="s">
        <v>188</v>
      </c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8"/>
      <c r="AT22" s="191">
        <v>0</v>
      </c>
      <c r="AU22" s="192"/>
      <c r="AV22" s="192"/>
      <c r="AW22" s="192"/>
      <c r="AX22" s="192"/>
      <c r="AY22" s="192"/>
      <c r="AZ22" s="192"/>
      <c r="BA22" s="192"/>
      <c r="BB22" s="192"/>
      <c r="BC22" s="192"/>
      <c r="BD22" s="192"/>
      <c r="BE22" s="193"/>
      <c r="BF22" s="191">
        <v>0</v>
      </c>
      <c r="BG22" s="192"/>
      <c r="BH22" s="192"/>
      <c r="BI22" s="192"/>
      <c r="BJ22" s="192"/>
      <c r="BK22" s="192"/>
      <c r="BL22" s="192"/>
      <c r="BM22" s="192"/>
      <c r="BN22" s="192"/>
      <c r="BO22" s="192"/>
      <c r="BP22" s="192"/>
      <c r="BQ22" s="193"/>
      <c r="BR22" s="179">
        <f>IF(BF22=0,100%,AT22/BF22)</f>
        <v>1</v>
      </c>
      <c r="BS22" s="180"/>
      <c r="BT22" s="180"/>
      <c r="BU22" s="180"/>
      <c r="BV22" s="180"/>
      <c r="BW22" s="180"/>
      <c r="BX22" s="180"/>
      <c r="BY22" s="180"/>
      <c r="BZ22" s="180"/>
      <c r="CA22" s="180"/>
      <c r="CB22" s="180"/>
      <c r="CC22" s="180"/>
      <c r="CD22" s="181"/>
      <c r="CE22" s="191" t="s">
        <v>177</v>
      </c>
      <c r="CF22" s="192"/>
      <c r="CG22" s="192"/>
      <c r="CH22" s="192"/>
      <c r="CI22" s="192"/>
      <c r="CJ22" s="192"/>
      <c r="CK22" s="192"/>
      <c r="CL22" s="192"/>
      <c r="CM22" s="192"/>
      <c r="CN22" s="192"/>
      <c r="CO22" s="192"/>
      <c r="CP22" s="192"/>
      <c r="CQ22" s="193"/>
      <c r="CR22" s="191">
        <v>2</v>
      </c>
      <c r="CS22" s="192"/>
      <c r="CT22" s="192"/>
      <c r="CU22" s="192"/>
      <c r="CV22" s="192"/>
      <c r="CW22" s="192"/>
      <c r="CX22" s="192"/>
      <c r="CY22" s="192"/>
      <c r="CZ22" s="192"/>
      <c r="DA22" s="192"/>
      <c r="DB22" s="192"/>
      <c r="DC22" s="192"/>
      <c r="DD22" s="193"/>
    </row>
    <row r="23" spans="1:108" ht="57.75" customHeight="1">
      <c r="A23" s="105"/>
      <c r="B23" s="196" t="s">
        <v>189</v>
      </c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196"/>
      <c r="AP23" s="196"/>
      <c r="AQ23" s="196"/>
      <c r="AR23" s="196"/>
      <c r="AS23" s="197"/>
      <c r="AT23" s="194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95"/>
      <c r="BF23" s="194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95"/>
      <c r="BR23" s="182"/>
      <c r="BS23" s="183"/>
      <c r="BT23" s="183"/>
      <c r="BU23" s="183"/>
      <c r="BV23" s="183"/>
      <c r="BW23" s="183"/>
      <c r="BX23" s="183"/>
      <c r="BY23" s="183"/>
      <c r="BZ23" s="183"/>
      <c r="CA23" s="183"/>
      <c r="CB23" s="183"/>
      <c r="CC23" s="183"/>
      <c r="CD23" s="184"/>
      <c r="CE23" s="194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95"/>
      <c r="CR23" s="194"/>
      <c r="CS23" s="167"/>
      <c r="CT23" s="167"/>
      <c r="CU23" s="167"/>
      <c r="CV23" s="167"/>
      <c r="CW23" s="167"/>
      <c r="CX23" s="167"/>
      <c r="CY23" s="167"/>
      <c r="CZ23" s="167"/>
      <c r="DA23" s="167"/>
      <c r="DB23" s="167"/>
      <c r="DC23" s="167"/>
      <c r="DD23" s="195"/>
    </row>
    <row r="24" spans="1:108" s="104" customFormat="1">
      <c r="A24" s="103"/>
      <c r="B24" s="177" t="s">
        <v>190</v>
      </c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8"/>
      <c r="AT24" s="191">
        <v>0</v>
      </c>
      <c r="AU24" s="192"/>
      <c r="AV24" s="192"/>
      <c r="AW24" s="192"/>
      <c r="AX24" s="192"/>
      <c r="AY24" s="192"/>
      <c r="AZ24" s="192"/>
      <c r="BA24" s="192"/>
      <c r="BB24" s="192"/>
      <c r="BC24" s="192"/>
      <c r="BD24" s="192"/>
      <c r="BE24" s="193"/>
      <c r="BF24" s="191">
        <v>0</v>
      </c>
      <c r="BG24" s="192"/>
      <c r="BH24" s="192"/>
      <c r="BI24" s="192"/>
      <c r="BJ24" s="192"/>
      <c r="BK24" s="192"/>
      <c r="BL24" s="192"/>
      <c r="BM24" s="192"/>
      <c r="BN24" s="192"/>
      <c r="BO24" s="192"/>
      <c r="BP24" s="192"/>
      <c r="BQ24" s="193"/>
      <c r="BR24" s="179">
        <f>IF(BF24=0,100%,AT24/BF24)</f>
        <v>1</v>
      </c>
      <c r="BS24" s="180"/>
      <c r="BT24" s="180"/>
      <c r="BU24" s="180"/>
      <c r="BV24" s="180"/>
      <c r="BW24" s="180"/>
      <c r="BX24" s="180"/>
      <c r="BY24" s="180"/>
      <c r="BZ24" s="180"/>
      <c r="CA24" s="180"/>
      <c r="CB24" s="180"/>
      <c r="CC24" s="180"/>
      <c r="CD24" s="181"/>
      <c r="CE24" s="191" t="s">
        <v>177</v>
      </c>
      <c r="CF24" s="192"/>
      <c r="CG24" s="192"/>
      <c r="CH24" s="192"/>
      <c r="CI24" s="192"/>
      <c r="CJ24" s="192"/>
      <c r="CK24" s="192"/>
      <c r="CL24" s="192"/>
      <c r="CM24" s="192"/>
      <c r="CN24" s="192"/>
      <c r="CO24" s="192"/>
      <c r="CP24" s="192"/>
      <c r="CQ24" s="193"/>
      <c r="CR24" s="191">
        <v>2</v>
      </c>
      <c r="CS24" s="192"/>
      <c r="CT24" s="192"/>
      <c r="CU24" s="192"/>
      <c r="CV24" s="192"/>
      <c r="CW24" s="192"/>
      <c r="CX24" s="192"/>
      <c r="CY24" s="192"/>
      <c r="CZ24" s="192"/>
      <c r="DA24" s="192"/>
      <c r="DB24" s="192"/>
      <c r="DC24" s="192"/>
      <c r="DD24" s="193"/>
    </row>
    <row r="25" spans="1:108" ht="57.75" customHeight="1">
      <c r="A25" s="105"/>
      <c r="B25" s="196" t="s">
        <v>191</v>
      </c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  <c r="AJ25" s="196"/>
      <c r="AK25" s="196"/>
      <c r="AL25" s="196"/>
      <c r="AM25" s="196"/>
      <c r="AN25" s="196"/>
      <c r="AO25" s="196"/>
      <c r="AP25" s="196"/>
      <c r="AQ25" s="196"/>
      <c r="AR25" s="196"/>
      <c r="AS25" s="197"/>
      <c r="AT25" s="194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95"/>
      <c r="BF25" s="194"/>
      <c r="BG25" s="167"/>
      <c r="BH25" s="167"/>
      <c r="BI25" s="167"/>
      <c r="BJ25" s="167"/>
      <c r="BK25" s="167"/>
      <c r="BL25" s="167"/>
      <c r="BM25" s="167"/>
      <c r="BN25" s="167"/>
      <c r="BO25" s="167"/>
      <c r="BP25" s="167"/>
      <c r="BQ25" s="195"/>
      <c r="BR25" s="182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4"/>
      <c r="CE25" s="194"/>
      <c r="CF25" s="167"/>
      <c r="CG25" s="167"/>
      <c r="CH25" s="167"/>
      <c r="CI25" s="167"/>
      <c r="CJ25" s="167"/>
      <c r="CK25" s="167"/>
      <c r="CL25" s="167"/>
      <c r="CM25" s="167"/>
      <c r="CN25" s="167"/>
      <c r="CO25" s="167"/>
      <c r="CP25" s="167"/>
      <c r="CQ25" s="195"/>
      <c r="CR25" s="194"/>
      <c r="CS25" s="167"/>
      <c r="CT25" s="167"/>
      <c r="CU25" s="167"/>
      <c r="CV25" s="167"/>
      <c r="CW25" s="167"/>
      <c r="CX25" s="167"/>
      <c r="CY25" s="167"/>
      <c r="CZ25" s="167"/>
      <c r="DA25" s="167"/>
      <c r="DB25" s="167"/>
      <c r="DC25" s="167"/>
      <c r="DD25" s="195"/>
    </row>
    <row r="26" spans="1:108" ht="87" customHeight="1">
      <c r="A26" s="102"/>
      <c r="B26" s="169" t="s">
        <v>192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70"/>
      <c r="AT26" s="171">
        <v>1</v>
      </c>
      <c r="AU26" s="172"/>
      <c r="AV26" s="172"/>
      <c r="AW26" s="172"/>
      <c r="AX26" s="172"/>
      <c r="AY26" s="172"/>
      <c r="AZ26" s="172"/>
      <c r="BA26" s="172"/>
      <c r="BB26" s="172"/>
      <c r="BC26" s="172"/>
      <c r="BD26" s="172"/>
      <c r="BE26" s="173"/>
      <c r="BF26" s="171">
        <v>1</v>
      </c>
      <c r="BG26" s="172"/>
      <c r="BH26" s="172"/>
      <c r="BI26" s="172"/>
      <c r="BJ26" s="172"/>
      <c r="BK26" s="172"/>
      <c r="BL26" s="172"/>
      <c r="BM26" s="172"/>
      <c r="BN26" s="172"/>
      <c r="BO26" s="172"/>
      <c r="BP26" s="172"/>
      <c r="BQ26" s="173"/>
      <c r="BR26" s="204">
        <v>1</v>
      </c>
      <c r="BS26" s="205"/>
      <c r="BT26" s="205"/>
      <c r="BU26" s="205"/>
      <c r="BV26" s="205"/>
      <c r="BW26" s="205"/>
      <c r="BX26" s="205"/>
      <c r="BY26" s="205"/>
      <c r="BZ26" s="205"/>
      <c r="CA26" s="205"/>
      <c r="CB26" s="205"/>
      <c r="CC26" s="205"/>
      <c r="CD26" s="206"/>
      <c r="CE26" s="171" t="s">
        <v>177</v>
      </c>
      <c r="CF26" s="172"/>
      <c r="CG26" s="172"/>
      <c r="CH26" s="172"/>
      <c r="CI26" s="172"/>
      <c r="CJ26" s="172"/>
      <c r="CK26" s="172"/>
      <c r="CL26" s="172"/>
      <c r="CM26" s="172"/>
      <c r="CN26" s="172"/>
      <c r="CO26" s="172"/>
      <c r="CP26" s="172"/>
      <c r="CQ26" s="173"/>
      <c r="CR26" s="171">
        <v>2</v>
      </c>
      <c r="CS26" s="172"/>
      <c r="CT26" s="172"/>
      <c r="CU26" s="172"/>
      <c r="CV26" s="172"/>
      <c r="CW26" s="172"/>
      <c r="CX26" s="172"/>
      <c r="CY26" s="172"/>
      <c r="CZ26" s="172"/>
      <c r="DA26" s="172"/>
      <c r="DB26" s="172"/>
      <c r="DC26" s="172"/>
      <c r="DD26" s="173"/>
    </row>
    <row r="27" spans="1:108" ht="102" customHeight="1">
      <c r="A27" s="102"/>
      <c r="B27" s="169" t="s">
        <v>193</v>
      </c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/>
      <c r="AP27" s="169"/>
      <c r="AQ27" s="169"/>
      <c r="AR27" s="169"/>
      <c r="AS27" s="170"/>
      <c r="AT27" s="171">
        <v>1</v>
      </c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3"/>
      <c r="BF27" s="171">
        <v>1</v>
      </c>
      <c r="BG27" s="172"/>
      <c r="BH27" s="172"/>
      <c r="BI27" s="172"/>
      <c r="BJ27" s="172"/>
      <c r="BK27" s="172"/>
      <c r="BL27" s="172"/>
      <c r="BM27" s="172"/>
      <c r="BN27" s="172"/>
      <c r="BO27" s="172"/>
      <c r="BP27" s="172"/>
      <c r="BQ27" s="173"/>
      <c r="BR27" s="204">
        <v>1</v>
      </c>
      <c r="BS27" s="205"/>
      <c r="BT27" s="205"/>
      <c r="BU27" s="205"/>
      <c r="BV27" s="205"/>
      <c r="BW27" s="205"/>
      <c r="BX27" s="205"/>
      <c r="BY27" s="205"/>
      <c r="BZ27" s="205"/>
      <c r="CA27" s="205"/>
      <c r="CB27" s="205"/>
      <c r="CC27" s="205"/>
      <c r="CD27" s="206"/>
      <c r="CE27" s="171" t="s">
        <v>177</v>
      </c>
      <c r="CF27" s="172"/>
      <c r="CG27" s="172"/>
      <c r="CH27" s="172"/>
      <c r="CI27" s="172"/>
      <c r="CJ27" s="172"/>
      <c r="CK27" s="172"/>
      <c r="CL27" s="172"/>
      <c r="CM27" s="172"/>
      <c r="CN27" s="172"/>
      <c r="CO27" s="172"/>
      <c r="CP27" s="172"/>
      <c r="CQ27" s="173"/>
      <c r="CR27" s="171">
        <v>2</v>
      </c>
      <c r="CS27" s="172"/>
      <c r="CT27" s="172"/>
      <c r="CU27" s="172"/>
      <c r="CV27" s="172"/>
      <c r="CW27" s="172"/>
      <c r="CX27" s="172"/>
      <c r="CY27" s="172"/>
      <c r="CZ27" s="172"/>
      <c r="DA27" s="172"/>
      <c r="DB27" s="172"/>
      <c r="DC27" s="172"/>
      <c r="DD27" s="173"/>
    </row>
    <row r="28" spans="1:108" ht="72" customHeight="1">
      <c r="A28" s="102"/>
      <c r="B28" s="169" t="s">
        <v>194</v>
      </c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70"/>
      <c r="AT28" s="171"/>
      <c r="AU28" s="172"/>
      <c r="AV28" s="172"/>
      <c r="AW28" s="172"/>
      <c r="AX28" s="172"/>
      <c r="AY28" s="172"/>
      <c r="AZ28" s="172"/>
      <c r="BA28" s="172"/>
      <c r="BB28" s="172"/>
      <c r="BC28" s="172"/>
      <c r="BD28" s="172"/>
      <c r="BE28" s="173"/>
      <c r="BF28" s="171"/>
      <c r="BG28" s="172"/>
      <c r="BH28" s="172"/>
      <c r="BI28" s="172"/>
      <c r="BJ28" s="172"/>
      <c r="BK28" s="172"/>
      <c r="BL28" s="172"/>
      <c r="BM28" s="172"/>
      <c r="BN28" s="172"/>
      <c r="BO28" s="172"/>
      <c r="BP28" s="172"/>
      <c r="BQ28" s="173"/>
      <c r="BR28" s="171"/>
      <c r="BS28" s="172"/>
      <c r="BT28" s="172"/>
      <c r="BU28" s="172"/>
      <c r="BV28" s="172"/>
      <c r="BW28" s="172"/>
      <c r="BX28" s="172"/>
      <c r="BY28" s="172"/>
      <c r="BZ28" s="172"/>
      <c r="CA28" s="172"/>
      <c r="CB28" s="172"/>
      <c r="CC28" s="172"/>
      <c r="CD28" s="173"/>
      <c r="CE28" s="171" t="s">
        <v>195</v>
      </c>
      <c r="CF28" s="172"/>
      <c r="CG28" s="172"/>
      <c r="CH28" s="172"/>
      <c r="CI28" s="172"/>
      <c r="CJ28" s="172"/>
      <c r="CK28" s="172"/>
      <c r="CL28" s="172"/>
      <c r="CM28" s="172"/>
      <c r="CN28" s="172"/>
      <c r="CO28" s="172"/>
      <c r="CP28" s="172"/>
      <c r="CQ28" s="173"/>
      <c r="CR28" s="171">
        <f>CR29/1</f>
        <v>1</v>
      </c>
      <c r="CS28" s="172"/>
      <c r="CT28" s="172"/>
      <c r="CU28" s="172"/>
      <c r="CV28" s="172"/>
      <c r="CW28" s="172"/>
      <c r="CX28" s="172"/>
      <c r="CY28" s="172"/>
      <c r="CZ28" s="172"/>
      <c r="DA28" s="172"/>
      <c r="DB28" s="172"/>
      <c r="DC28" s="172"/>
      <c r="DD28" s="173"/>
    </row>
    <row r="29" spans="1:108" s="98" customFormat="1" ht="104.25" customHeight="1">
      <c r="A29" s="102"/>
      <c r="B29" s="169" t="s">
        <v>196</v>
      </c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70"/>
      <c r="AT29" s="204">
        <v>0</v>
      </c>
      <c r="AU29" s="205"/>
      <c r="AV29" s="205"/>
      <c r="AW29" s="205"/>
      <c r="AX29" s="205"/>
      <c r="AY29" s="205"/>
      <c r="AZ29" s="205"/>
      <c r="BA29" s="205"/>
      <c r="BB29" s="205"/>
      <c r="BC29" s="205"/>
      <c r="BD29" s="205"/>
      <c r="BE29" s="206"/>
      <c r="BF29" s="207">
        <v>0.08</v>
      </c>
      <c r="BG29" s="172"/>
      <c r="BH29" s="172"/>
      <c r="BI29" s="172"/>
      <c r="BJ29" s="172"/>
      <c r="BK29" s="172"/>
      <c r="BL29" s="172"/>
      <c r="BM29" s="172"/>
      <c r="BN29" s="172"/>
      <c r="BO29" s="172"/>
      <c r="BP29" s="172"/>
      <c r="BQ29" s="173"/>
      <c r="BR29" s="204">
        <f>AT29/BF29</f>
        <v>0</v>
      </c>
      <c r="BS29" s="205"/>
      <c r="BT29" s="205"/>
      <c r="BU29" s="205"/>
      <c r="BV29" s="205"/>
      <c r="BW29" s="205"/>
      <c r="BX29" s="205"/>
      <c r="BY29" s="205"/>
      <c r="BZ29" s="205"/>
      <c r="CA29" s="205"/>
      <c r="CB29" s="205"/>
      <c r="CC29" s="205"/>
      <c r="CD29" s="206"/>
      <c r="CE29" s="171"/>
      <c r="CF29" s="172"/>
      <c r="CG29" s="172"/>
      <c r="CH29" s="172"/>
      <c r="CI29" s="172"/>
      <c r="CJ29" s="172"/>
      <c r="CK29" s="172"/>
      <c r="CL29" s="172"/>
      <c r="CM29" s="172"/>
      <c r="CN29" s="172"/>
      <c r="CO29" s="172"/>
      <c r="CP29" s="172"/>
      <c r="CQ29" s="173"/>
      <c r="CR29" s="171">
        <v>1</v>
      </c>
      <c r="CS29" s="172"/>
      <c r="CT29" s="172"/>
      <c r="CU29" s="172"/>
      <c r="CV29" s="172"/>
      <c r="CW29" s="172"/>
      <c r="CX29" s="172"/>
      <c r="CY29" s="172"/>
      <c r="CZ29" s="172"/>
      <c r="DA29" s="172"/>
      <c r="DB29" s="172"/>
      <c r="DC29" s="172"/>
      <c r="DD29" s="173"/>
    </row>
    <row r="30" spans="1:108" ht="87" customHeight="1">
      <c r="A30" s="102"/>
      <c r="B30" s="169" t="s">
        <v>197</v>
      </c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69"/>
      <c r="AF30" s="169"/>
      <c r="AG30" s="169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70"/>
      <c r="AT30" s="171" t="s">
        <v>91</v>
      </c>
      <c r="AU30" s="172"/>
      <c r="AV30" s="172"/>
      <c r="AW30" s="172"/>
      <c r="AX30" s="172"/>
      <c r="AY30" s="172"/>
      <c r="AZ30" s="172"/>
      <c r="BA30" s="172"/>
      <c r="BB30" s="172"/>
      <c r="BC30" s="172"/>
      <c r="BD30" s="172"/>
      <c r="BE30" s="173"/>
      <c r="BF30" s="171" t="s">
        <v>91</v>
      </c>
      <c r="BG30" s="172"/>
      <c r="BH30" s="172"/>
      <c r="BI30" s="172"/>
      <c r="BJ30" s="172"/>
      <c r="BK30" s="172"/>
      <c r="BL30" s="172"/>
      <c r="BM30" s="172"/>
      <c r="BN30" s="172"/>
      <c r="BO30" s="172"/>
      <c r="BP30" s="172"/>
      <c r="BQ30" s="173"/>
      <c r="BR30" s="171" t="s">
        <v>91</v>
      </c>
      <c r="BS30" s="172"/>
      <c r="BT30" s="172"/>
      <c r="BU30" s="172"/>
      <c r="BV30" s="172"/>
      <c r="BW30" s="172"/>
      <c r="BX30" s="172"/>
      <c r="BY30" s="172"/>
      <c r="BZ30" s="172"/>
      <c r="CA30" s="172"/>
      <c r="CB30" s="172"/>
      <c r="CC30" s="172"/>
      <c r="CD30" s="173"/>
      <c r="CE30" s="171" t="s">
        <v>91</v>
      </c>
      <c r="CF30" s="172"/>
      <c r="CG30" s="172"/>
      <c r="CH30" s="172"/>
      <c r="CI30" s="172"/>
      <c r="CJ30" s="172"/>
      <c r="CK30" s="172"/>
      <c r="CL30" s="172"/>
      <c r="CM30" s="172"/>
      <c r="CN30" s="172"/>
      <c r="CO30" s="172"/>
      <c r="CP30" s="172"/>
      <c r="CQ30" s="173"/>
      <c r="CR30" s="171">
        <f>(CR31+CR33)/2</f>
        <v>1</v>
      </c>
      <c r="CS30" s="172"/>
      <c r="CT30" s="172"/>
      <c r="CU30" s="172"/>
      <c r="CV30" s="172"/>
      <c r="CW30" s="172"/>
      <c r="CX30" s="172"/>
      <c r="CY30" s="172"/>
      <c r="CZ30" s="172"/>
      <c r="DA30" s="172"/>
      <c r="DB30" s="172"/>
      <c r="DC30" s="172"/>
      <c r="DD30" s="173"/>
    </row>
    <row r="31" spans="1:108" s="104" customFormat="1">
      <c r="A31" s="103"/>
      <c r="B31" s="177" t="s">
        <v>198</v>
      </c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8"/>
      <c r="AT31" s="179">
        <v>0</v>
      </c>
      <c r="AU31" s="180"/>
      <c r="AV31" s="180"/>
      <c r="AW31" s="180"/>
      <c r="AX31" s="180"/>
      <c r="AY31" s="180"/>
      <c r="AZ31" s="180"/>
      <c r="BA31" s="180"/>
      <c r="BB31" s="180"/>
      <c r="BC31" s="180"/>
      <c r="BD31" s="180"/>
      <c r="BE31" s="181"/>
      <c r="BF31" s="185">
        <v>0.12</v>
      </c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7"/>
      <c r="BR31" s="179">
        <f>AT31/BF31</f>
        <v>0</v>
      </c>
      <c r="BS31" s="180"/>
      <c r="BT31" s="180"/>
      <c r="BU31" s="180"/>
      <c r="BV31" s="180"/>
      <c r="BW31" s="180"/>
      <c r="BX31" s="180"/>
      <c r="BY31" s="180"/>
      <c r="BZ31" s="180"/>
      <c r="CA31" s="180"/>
      <c r="CB31" s="180"/>
      <c r="CC31" s="180"/>
      <c r="CD31" s="181"/>
      <c r="CE31" s="191" t="s">
        <v>195</v>
      </c>
      <c r="CF31" s="192"/>
      <c r="CG31" s="192"/>
      <c r="CH31" s="192"/>
      <c r="CI31" s="192"/>
      <c r="CJ31" s="192"/>
      <c r="CK31" s="192"/>
      <c r="CL31" s="192"/>
      <c r="CM31" s="192"/>
      <c r="CN31" s="192"/>
      <c r="CO31" s="192"/>
      <c r="CP31" s="192"/>
      <c r="CQ31" s="193"/>
      <c r="CR31" s="198">
        <v>1</v>
      </c>
      <c r="CS31" s="199"/>
      <c r="CT31" s="199"/>
      <c r="CU31" s="199"/>
      <c r="CV31" s="199"/>
      <c r="CW31" s="199"/>
      <c r="CX31" s="199"/>
      <c r="CY31" s="199"/>
      <c r="CZ31" s="199"/>
      <c r="DA31" s="199"/>
      <c r="DB31" s="199"/>
      <c r="DC31" s="199"/>
      <c r="DD31" s="200"/>
    </row>
    <row r="32" spans="1:108" ht="73.5" customHeight="1">
      <c r="A32" s="105"/>
      <c r="B32" s="196" t="s">
        <v>199</v>
      </c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6"/>
      <c r="AR32" s="196"/>
      <c r="AS32" s="197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4"/>
      <c r="BF32" s="188"/>
      <c r="BG32" s="189"/>
      <c r="BH32" s="189"/>
      <c r="BI32" s="189"/>
      <c r="BJ32" s="189"/>
      <c r="BK32" s="189"/>
      <c r="BL32" s="189"/>
      <c r="BM32" s="189"/>
      <c r="BN32" s="189"/>
      <c r="BO32" s="189"/>
      <c r="BP32" s="189"/>
      <c r="BQ32" s="190"/>
      <c r="BR32" s="182"/>
      <c r="BS32" s="183"/>
      <c r="BT32" s="183"/>
      <c r="BU32" s="183"/>
      <c r="BV32" s="183"/>
      <c r="BW32" s="183"/>
      <c r="BX32" s="183"/>
      <c r="BY32" s="183"/>
      <c r="BZ32" s="183"/>
      <c r="CA32" s="183"/>
      <c r="CB32" s="183"/>
      <c r="CC32" s="183"/>
      <c r="CD32" s="184"/>
      <c r="CE32" s="194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95"/>
      <c r="CR32" s="201"/>
      <c r="CS32" s="202"/>
      <c r="CT32" s="202"/>
      <c r="CU32" s="202"/>
      <c r="CV32" s="202"/>
      <c r="CW32" s="202"/>
      <c r="CX32" s="202"/>
      <c r="CY32" s="202"/>
      <c r="CZ32" s="202"/>
      <c r="DA32" s="202"/>
      <c r="DB32" s="202"/>
      <c r="DC32" s="202"/>
      <c r="DD32" s="203"/>
    </row>
    <row r="33" spans="1:108" s="104" customFormat="1">
      <c r="A33" s="103"/>
      <c r="B33" s="177" t="s">
        <v>200</v>
      </c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8"/>
      <c r="AT33" s="179">
        <v>0</v>
      </c>
      <c r="AU33" s="180"/>
      <c r="AV33" s="180"/>
      <c r="AW33" s="180"/>
      <c r="AX33" s="180"/>
      <c r="AY33" s="180"/>
      <c r="AZ33" s="180"/>
      <c r="BA33" s="180"/>
      <c r="BB33" s="180"/>
      <c r="BC33" s="180"/>
      <c r="BD33" s="180"/>
      <c r="BE33" s="181"/>
      <c r="BF33" s="185">
        <v>0.12</v>
      </c>
      <c r="BG33" s="186"/>
      <c r="BH33" s="186"/>
      <c r="BI33" s="186"/>
      <c r="BJ33" s="186"/>
      <c r="BK33" s="186"/>
      <c r="BL33" s="186"/>
      <c r="BM33" s="186"/>
      <c r="BN33" s="186"/>
      <c r="BO33" s="186"/>
      <c r="BP33" s="186"/>
      <c r="BQ33" s="187"/>
      <c r="BR33" s="179">
        <f>AT33/BF33</f>
        <v>0</v>
      </c>
      <c r="BS33" s="180"/>
      <c r="BT33" s="180"/>
      <c r="BU33" s="180"/>
      <c r="BV33" s="180"/>
      <c r="BW33" s="180"/>
      <c r="BX33" s="180"/>
      <c r="BY33" s="180"/>
      <c r="BZ33" s="180"/>
      <c r="CA33" s="180"/>
      <c r="CB33" s="180"/>
      <c r="CC33" s="180"/>
      <c r="CD33" s="181"/>
      <c r="CE33" s="191" t="s">
        <v>195</v>
      </c>
      <c r="CF33" s="192"/>
      <c r="CG33" s="192"/>
      <c r="CH33" s="192"/>
      <c r="CI33" s="192"/>
      <c r="CJ33" s="192"/>
      <c r="CK33" s="192"/>
      <c r="CL33" s="192"/>
      <c r="CM33" s="192"/>
      <c r="CN33" s="192"/>
      <c r="CO33" s="192"/>
      <c r="CP33" s="192"/>
      <c r="CQ33" s="193"/>
      <c r="CR33" s="191">
        <v>1</v>
      </c>
      <c r="CS33" s="192"/>
      <c r="CT33" s="192"/>
      <c r="CU33" s="192"/>
      <c r="CV33" s="192"/>
      <c r="CW33" s="192"/>
      <c r="CX33" s="192"/>
      <c r="CY33" s="192"/>
      <c r="CZ33" s="192"/>
      <c r="DA33" s="192"/>
      <c r="DB33" s="192"/>
      <c r="DC33" s="192"/>
      <c r="DD33" s="193"/>
    </row>
    <row r="34" spans="1:108" ht="116.25" customHeight="1">
      <c r="A34" s="105"/>
      <c r="B34" s="196" t="s">
        <v>201</v>
      </c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/>
      <c r="AN34" s="196"/>
      <c r="AO34" s="196"/>
      <c r="AP34" s="196"/>
      <c r="AQ34" s="196"/>
      <c r="AR34" s="196"/>
      <c r="AS34" s="197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4"/>
      <c r="BF34" s="188"/>
      <c r="BG34" s="189"/>
      <c r="BH34" s="189"/>
      <c r="BI34" s="189"/>
      <c r="BJ34" s="189"/>
      <c r="BK34" s="189"/>
      <c r="BL34" s="189"/>
      <c r="BM34" s="189"/>
      <c r="BN34" s="189"/>
      <c r="BO34" s="189"/>
      <c r="BP34" s="189"/>
      <c r="BQ34" s="190"/>
      <c r="BR34" s="182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/>
      <c r="CC34" s="183"/>
      <c r="CD34" s="184"/>
      <c r="CE34" s="194"/>
      <c r="CF34" s="167"/>
      <c r="CG34" s="167"/>
      <c r="CH34" s="167"/>
      <c r="CI34" s="167"/>
      <c r="CJ34" s="167"/>
      <c r="CK34" s="167"/>
      <c r="CL34" s="167"/>
      <c r="CM34" s="167"/>
      <c r="CN34" s="167"/>
      <c r="CO34" s="167"/>
      <c r="CP34" s="167"/>
      <c r="CQ34" s="195"/>
      <c r="CR34" s="194"/>
      <c r="CS34" s="167"/>
      <c r="CT34" s="167"/>
      <c r="CU34" s="167"/>
      <c r="CV34" s="167"/>
      <c r="CW34" s="167"/>
      <c r="CX34" s="167"/>
      <c r="CY34" s="167"/>
      <c r="CZ34" s="167"/>
      <c r="DA34" s="167"/>
      <c r="DB34" s="167"/>
      <c r="DC34" s="167"/>
      <c r="DD34" s="195"/>
    </row>
    <row r="35" spans="1:108" ht="29.25" customHeight="1">
      <c r="A35" s="102"/>
      <c r="B35" s="169" t="s">
        <v>202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70"/>
      <c r="AT35" s="171" t="s">
        <v>91</v>
      </c>
      <c r="AU35" s="172"/>
      <c r="AV35" s="172"/>
      <c r="AW35" s="172"/>
      <c r="AX35" s="172"/>
      <c r="AY35" s="172"/>
      <c r="AZ35" s="172"/>
      <c r="BA35" s="172"/>
      <c r="BB35" s="172"/>
      <c r="BC35" s="172"/>
      <c r="BD35" s="172"/>
      <c r="BE35" s="173"/>
      <c r="BF35" s="171" t="s">
        <v>91</v>
      </c>
      <c r="BG35" s="172"/>
      <c r="BH35" s="172"/>
      <c r="BI35" s="172"/>
      <c r="BJ35" s="172"/>
      <c r="BK35" s="172"/>
      <c r="BL35" s="172"/>
      <c r="BM35" s="172"/>
      <c r="BN35" s="172"/>
      <c r="BO35" s="172"/>
      <c r="BP35" s="172"/>
      <c r="BQ35" s="173"/>
      <c r="BR35" s="171" t="s">
        <v>91</v>
      </c>
      <c r="BS35" s="172"/>
      <c r="BT35" s="172"/>
      <c r="BU35" s="172"/>
      <c r="BV35" s="172"/>
      <c r="BW35" s="172"/>
      <c r="BX35" s="172"/>
      <c r="BY35" s="172"/>
      <c r="BZ35" s="172"/>
      <c r="CA35" s="172"/>
      <c r="CB35" s="172"/>
      <c r="CC35" s="172"/>
      <c r="CD35" s="173"/>
      <c r="CE35" s="171" t="s">
        <v>91</v>
      </c>
      <c r="CF35" s="172"/>
      <c r="CG35" s="172"/>
      <c r="CH35" s="172"/>
      <c r="CI35" s="172"/>
      <c r="CJ35" s="172"/>
      <c r="CK35" s="172"/>
      <c r="CL35" s="172"/>
      <c r="CM35" s="172"/>
      <c r="CN35" s="172"/>
      <c r="CO35" s="172"/>
      <c r="CP35" s="172"/>
      <c r="CQ35" s="173"/>
      <c r="CR35" s="174">
        <f>(CR9+CR19+CR26+CR27+CR28+CR30)/6</f>
        <v>1.6666666666666667</v>
      </c>
      <c r="CS35" s="175"/>
      <c r="CT35" s="175"/>
      <c r="CU35" s="175"/>
      <c r="CV35" s="175"/>
      <c r="CW35" s="175"/>
      <c r="CX35" s="175"/>
      <c r="CY35" s="175"/>
      <c r="CZ35" s="175"/>
      <c r="DA35" s="175"/>
      <c r="DB35" s="175"/>
      <c r="DC35" s="175"/>
      <c r="DD35" s="176"/>
    </row>
    <row r="36" spans="1:108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</row>
    <row r="37" spans="1:108" ht="36" customHeight="1">
      <c r="A37" s="98"/>
      <c r="B37" s="98"/>
      <c r="C37" s="98"/>
      <c r="D37" s="98"/>
      <c r="E37" s="98"/>
      <c r="F37" s="166" t="s">
        <v>203</v>
      </c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  <c r="AJ37" s="166"/>
      <c r="AK37" s="166"/>
      <c r="AL37" s="166"/>
      <c r="AM37" s="166"/>
      <c r="AN37" s="166"/>
      <c r="AO37" s="166"/>
      <c r="AP37" s="166"/>
      <c r="AQ37" s="166"/>
      <c r="AR37" s="166"/>
      <c r="AS37" s="166"/>
      <c r="AT37" s="98"/>
      <c r="AU37" s="167" t="s">
        <v>204</v>
      </c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98"/>
      <c r="CE37" s="167"/>
      <c r="CF37" s="167"/>
      <c r="CG37" s="167"/>
      <c r="CH37" s="167"/>
      <c r="CI37" s="167"/>
      <c r="CJ37" s="167"/>
      <c r="CK37" s="167"/>
      <c r="CL37" s="167"/>
      <c r="CM37" s="167"/>
      <c r="CN37" s="167"/>
      <c r="CO37" s="167"/>
      <c r="CP37" s="167"/>
      <c r="CQ37" s="167"/>
      <c r="CR37" s="167"/>
      <c r="CS37" s="167"/>
      <c r="CT37" s="167"/>
      <c r="CU37" s="167"/>
      <c r="CV37" s="167"/>
      <c r="CW37" s="167"/>
      <c r="CX37" s="167"/>
      <c r="CY37" s="167"/>
      <c r="CZ37" s="98"/>
      <c r="DA37" s="98"/>
      <c r="DB37" s="98"/>
      <c r="DC37" s="98"/>
      <c r="DD37" s="98"/>
    </row>
    <row r="38" spans="1:108">
      <c r="A38" s="98"/>
      <c r="B38" s="98"/>
      <c r="C38" s="98"/>
      <c r="D38" s="98"/>
      <c r="E38" s="98"/>
      <c r="F38" s="168" t="s">
        <v>205</v>
      </c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99"/>
      <c r="AU38" s="168" t="s">
        <v>206</v>
      </c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99"/>
      <c r="CE38" s="168" t="s">
        <v>207</v>
      </c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98"/>
      <c r="DA38" s="98"/>
      <c r="DB38" s="98"/>
      <c r="DC38" s="98"/>
      <c r="DD38" s="98"/>
    </row>
  </sheetData>
  <mergeCells count="149">
    <mergeCell ref="A2:DD2"/>
    <mergeCell ref="K3:CT3"/>
    <mergeCell ref="K4:CT4"/>
    <mergeCell ref="A6:AS7"/>
    <mergeCell ref="AT6:BQ6"/>
    <mergeCell ref="BR6:CD7"/>
    <mergeCell ref="CE6:CQ7"/>
    <mergeCell ref="CR6:DD7"/>
    <mergeCell ref="AT7:BE7"/>
    <mergeCell ref="BF7:BQ7"/>
    <mergeCell ref="B9:AS9"/>
    <mergeCell ref="AT9:BE9"/>
    <mergeCell ref="BF9:BQ9"/>
    <mergeCell ref="BR9:CD9"/>
    <mergeCell ref="CE9:CQ9"/>
    <mergeCell ref="CR9:DD9"/>
    <mergeCell ref="A8:AS8"/>
    <mergeCell ref="AT8:BE8"/>
    <mergeCell ref="BF8:BQ8"/>
    <mergeCell ref="BR8:CD8"/>
    <mergeCell ref="CE8:CQ8"/>
    <mergeCell ref="CR8:DD8"/>
    <mergeCell ref="B11:AS11"/>
    <mergeCell ref="AT11:BE12"/>
    <mergeCell ref="BF11:BQ12"/>
    <mergeCell ref="BR11:CD12"/>
    <mergeCell ref="CE11:CQ12"/>
    <mergeCell ref="CR11:DD12"/>
    <mergeCell ref="B12:AS12"/>
    <mergeCell ref="B10:AS10"/>
    <mergeCell ref="AT10:BE10"/>
    <mergeCell ref="BF10:BQ10"/>
    <mergeCell ref="BR10:CD10"/>
    <mergeCell ref="CE10:CQ10"/>
    <mergeCell ref="CR10:DD10"/>
    <mergeCell ref="B15:AS15"/>
    <mergeCell ref="AT15:BE15"/>
    <mergeCell ref="BF15:BQ15"/>
    <mergeCell ref="BR15:CD15"/>
    <mergeCell ref="CE15:CQ15"/>
    <mergeCell ref="CR15:DD15"/>
    <mergeCell ref="B13:AS13"/>
    <mergeCell ref="AT13:BE14"/>
    <mergeCell ref="BF13:BQ14"/>
    <mergeCell ref="BR13:CD14"/>
    <mergeCell ref="CE13:CQ14"/>
    <mergeCell ref="CR13:DD14"/>
    <mergeCell ref="B14:AS14"/>
    <mergeCell ref="B17:AS17"/>
    <mergeCell ref="AT17:BE17"/>
    <mergeCell ref="BF17:BQ17"/>
    <mergeCell ref="BR17:CD17"/>
    <mergeCell ref="CE17:CQ17"/>
    <mergeCell ref="CR17:DD17"/>
    <mergeCell ref="B16:AS16"/>
    <mergeCell ref="AT16:BE16"/>
    <mergeCell ref="BF16:BQ16"/>
    <mergeCell ref="BR16:CD16"/>
    <mergeCell ref="CE16:CQ16"/>
    <mergeCell ref="CR16:DD16"/>
    <mergeCell ref="B19:AS19"/>
    <mergeCell ref="AT19:BE19"/>
    <mergeCell ref="BF19:BQ19"/>
    <mergeCell ref="BR19:CD19"/>
    <mergeCell ref="CE19:CQ19"/>
    <mergeCell ref="CR19:DD19"/>
    <mergeCell ref="B18:AS18"/>
    <mergeCell ref="AT18:BE18"/>
    <mergeCell ref="BF18:BQ18"/>
    <mergeCell ref="BR18:CD18"/>
    <mergeCell ref="CE18:CQ18"/>
    <mergeCell ref="CR18:DD18"/>
    <mergeCell ref="B22:AS22"/>
    <mergeCell ref="AT22:BE23"/>
    <mergeCell ref="BF22:BQ23"/>
    <mergeCell ref="BR22:CD23"/>
    <mergeCell ref="CE22:CQ23"/>
    <mergeCell ref="CR22:DD23"/>
    <mergeCell ref="B23:AS23"/>
    <mergeCell ref="B20:AS20"/>
    <mergeCell ref="AT20:BE21"/>
    <mergeCell ref="BF20:BQ21"/>
    <mergeCell ref="BR20:CD21"/>
    <mergeCell ref="CE20:CQ21"/>
    <mergeCell ref="CR20:DD21"/>
    <mergeCell ref="B21:AS21"/>
    <mergeCell ref="B26:AS26"/>
    <mergeCell ref="AT26:BE26"/>
    <mergeCell ref="BF26:BQ26"/>
    <mergeCell ref="BR26:CD26"/>
    <mergeCell ref="CE26:CQ26"/>
    <mergeCell ref="CR26:DD26"/>
    <mergeCell ref="B24:AS24"/>
    <mergeCell ref="AT24:BE25"/>
    <mergeCell ref="BF24:BQ25"/>
    <mergeCell ref="BR24:CD25"/>
    <mergeCell ref="CE24:CQ25"/>
    <mergeCell ref="CR24:DD25"/>
    <mergeCell ref="B25:AS25"/>
    <mergeCell ref="B28:AS28"/>
    <mergeCell ref="AT28:BE28"/>
    <mergeCell ref="BF28:BQ28"/>
    <mergeCell ref="BR28:CD28"/>
    <mergeCell ref="CE28:CQ28"/>
    <mergeCell ref="CR28:DD28"/>
    <mergeCell ref="B27:AS27"/>
    <mergeCell ref="AT27:BE27"/>
    <mergeCell ref="BF27:BQ27"/>
    <mergeCell ref="BR27:CD27"/>
    <mergeCell ref="CE27:CQ27"/>
    <mergeCell ref="CR27:DD27"/>
    <mergeCell ref="B30:AS30"/>
    <mergeCell ref="AT30:BE30"/>
    <mergeCell ref="BF30:BQ30"/>
    <mergeCell ref="BR30:CD30"/>
    <mergeCell ref="CE30:CQ30"/>
    <mergeCell ref="CR30:DD30"/>
    <mergeCell ref="B29:AS29"/>
    <mergeCell ref="AT29:BE29"/>
    <mergeCell ref="BF29:BQ29"/>
    <mergeCell ref="BR29:CD29"/>
    <mergeCell ref="CE29:CQ29"/>
    <mergeCell ref="CR29:DD29"/>
    <mergeCell ref="B33:AS33"/>
    <mergeCell ref="AT33:BE34"/>
    <mergeCell ref="BF33:BQ34"/>
    <mergeCell ref="BR33:CD34"/>
    <mergeCell ref="CE33:CQ34"/>
    <mergeCell ref="CR33:DD34"/>
    <mergeCell ref="B34:AS34"/>
    <mergeCell ref="B31:AS31"/>
    <mergeCell ref="AT31:BE32"/>
    <mergeCell ref="BF31:BQ32"/>
    <mergeCell ref="BR31:CD32"/>
    <mergeCell ref="CE31:CQ32"/>
    <mergeCell ref="CR31:DD32"/>
    <mergeCell ref="B32:AS32"/>
    <mergeCell ref="F37:AS37"/>
    <mergeCell ref="AU37:CC37"/>
    <mergeCell ref="CE37:CY37"/>
    <mergeCell ref="F38:AS38"/>
    <mergeCell ref="AU38:CC38"/>
    <mergeCell ref="CE38:CY38"/>
    <mergeCell ref="B35:AS35"/>
    <mergeCell ref="AT35:BE35"/>
    <mergeCell ref="BF35:BQ35"/>
    <mergeCell ref="BR35:CD35"/>
    <mergeCell ref="CE35:CQ35"/>
    <mergeCell ref="CR35:DD35"/>
  </mergeCells>
  <pageMargins left="0.78740157480314965" right="0.31496062992125984" top="0.59055118110236227" bottom="0.39370078740157483" header="0.19685039370078741" footer="0.19685039370078741"/>
  <pageSetup paperSize="9" fitToHeight="0" orientation="portrait" r:id="rId1"/>
  <headerFooter alignWithMargins="0"/>
  <rowBreaks count="2" manualBreakCount="2">
    <brk id="21" max="107" man="1"/>
    <brk id="32" max="10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2:IV32"/>
  <sheetViews>
    <sheetView topLeftCell="A22" workbookViewId="0">
      <selection activeCell="B3" sqref="B3"/>
    </sheetView>
  </sheetViews>
  <sheetFormatPr defaultColWidth="0.85546875" defaultRowHeight="15"/>
  <cols>
    <col min="1" max="42" width="1.28515625" style="97" customWidth="1"/>
    <col min="43" max="43" width="2.85546875" style="97" customWidth="1"/>
    <col min="44" max="44" width="0.140625" style="97" customWidth="1"/>
    <col min="45" max="45" width="0.85546875" style="97" hidden="1" customWidth="1"/>
    <col min="46" max="54" width="0.85546875" style="97"/>
    <col min="55" max="55" width="0.85546875" style="97" customWidth="1"/>
    <col min="56" max="57" width="0.85546875" style="97" hidden="1" customWidth="1"/>
    <col min="58" max="60" width="0.85546875" style="97"/>
    <col min="61" max="61" width="1.5703125" style="97" customWidth="1"/>
    <col min="62" max="66" width="0.85546875" style="97"/>
    <col min="67" max="67" width="0.42578125" style="97" customWidth="1"/>
    <col min="68" max="69" width="0.85546875" style="97" hidden="1" customWidth="1"/>
    <col min="70" max="80" width="0.85546875" style="97"/>
    <col min="81" max="81" width="0.5703125" style="97" customWidth="1"/>
    <col min="82" max="82" width="0.85546875" style="97" hidden="1" customWidth="1"/>
    <col min="83" max="93" width="0.85546875" style="97"/>
    <col min="94" max="94" width="0.5703125" style="97" customWidth="1"/>
    <col min="95" max="95" width="0.85546875" style="97" hidden="1" customWidth="1"/>
    <col min="96" max="96" width="2" style="97" bestFit="1" customWidth="1"/>
    <col min="97" max="103" width="0.85546875" style="97"/>
    <col min="104" max="108" width="0.7109375" style="97" customWidth="1"/>
    <col min="109" max="110" width="1.42578125" style="97" customWidth="1"/>
    <col min="111" max="113" width="1" style="97" customWidth="1"/>
    <col min="114" max="256" width="0.85546875" style="97"/>
    <col min="257" max="298" width="1.28515625" style="97" customWidth="1"/>
    <col min="299" max="299" width="2.85546875" style="97" customWidth="1"/>
    <col min="300" max="300" width="0.140625" style="97" customWidth="1"/>
    <col min="301" max="301" width="0" style="97" hidden="1" customWidth="1"/>
    <col min="302" max="310" width="0.85546875" style="97"/>
    <col min="311" max="311" width="0.85546875" style="97" customWidth="1"/>
    <col min="312" max="313" width="0" style="97" hidden="1" customWidth="1"/>
    <col min="314" max="316" width="0.85546875" style="97"/>
    <col min="317" max="317" width="1.5703125" style="97" customWidth="1"/>
    <col min="318" max="322" width="0.85546875" style="97"/>
    <col min="323" max="323" width="0.42578125" style="97" customWidth="1"/>
    <col min="324" max="325" width="0" style="97" hidden="1" customWidth="1"/>
    <col min="326" max="336" width="0.85546875" style="97"/>
    <col min="337" max="337" width="0.5703125" style="97" customWidth="1"/>
    <col min="338" max="338" width="0" style="97" hidden="1" customWidth="1"/>
    <col min="339" max="349" width="0.85546875" style="97"/>
    <col min="350" max="350" width="0.5703125" style="97" customWidth="1"/>
    <col min="351" max="351" width="0" style="97" hidden="1" customWidth="1"/>
    <col min="352" max="352" width="2" style="97" bestFit="1" customWidth="1"/>
    <col min="353" max="359" width="0.85546875" style="97"/>
    <col min="360" max="364" width="0.7109375" style="97" customWidth="1"/>
    <col min="365" max="366" width="1.42578125" style="97" customWidth="1"/>
    <col min="367" max="369" width="1" style="97" customWidth="1"/>
    <col min="370" max="512" width="0.85546875" style="97"/>
    <col min="513" max="554" width="1.28515625" style="97" customWidth="1"/>
    <col min="555" max="555" width="2.85546875" style="97" customWidth="1"/>
    <col min="556" max="556" width="0.140625" style="97" customWidth="1"/>
    <col min="557" max="557" width="0" style="97" hidden="1" customWidth="1"/>
    <col min="558" max="566" width="0.85546875" style="97"/>
    <col min="567" max="567" width="0.85546875" style="97" customWidth="1"/>
    <col min="568" max="569" width="0" style="97" hidden="1" customWidth="1"/>
    <col min="570" max="572" width="0.85546875" style="97"/>
    <col min="573" max="573" width="1.5703125" style="97" customWidth="1"/>
    <col min="574" max="578" width="0.85546875" style="97"/>
    <col min="579" max="579" width="0.42578125" style="97" customWidth="1"/>
    <col min="580" max="581" width="0" style="97" hidden="1" customWidth="1"/>
    <col min="582" max="592" width="0.85546875" style="97"/>
    <col min="593" max="593" width="0.5703125" style="97" customWidth="1"/>
    <col min="594" max="594" width="0" style="97" hidden="1" customWidth="1"/>
    <col min="595" max="605" width="0.85546875" style="97"/>
    <col min="606" max="606" width="0.5703125" style="97" customWidth="1"/>
    <col min="607" max="607" width="0" style="97" hidden="1" customWidth="1"/>
    <col min="608" max="608" width="2" style="97" bestFit="1" customWidth="1"/>
    <col min="609" max="615" width="0.85546875" style="97"/>
    <col min="616" max="620" width="0.7109375" style="97" customWidth="1"/>
    <col min="621" max="622" width="1.42578125" style="97" customWidth="1"/>
    <col min="623" max="625" width="1" style="97" customWidth="1"/>
    <col min="626" max="768" width="0.85546875" style="97"/>
    <col min="769" max="810" width="1.28515625" style="97" customWidth="1"/>
    <col min="811" max="811" width="2.85546875" style="97" customWidth="1"/>
    <col min="812" max="812" width="0.140625" style="97" customWidth="1"/>
    <col min="813" max="813" width="0" style="97" hidden="1" customWidth="1"/>
    <col min="814" max="822" width="0.85546875" style="97"/>
    <col min="823" max="823" width="0.85546875" style="97" customWidth="1"/>
    <col min="824" max="825" width="0" style="97" hidden="1" customWidth="1"/>
    <col min="826" max="828" width="0.85546875" style="97"/>
    <col min="829" max="829" width="1.5703125" style="97" customWidth="1"/>
    <col min="830" max="834" width="0.85546875" style="97"/>
    <col min="835" max="835" width="0.42578125" style="97" customWidth="1"/>
    <col min="836" max="837" width="0" style="97" hidden="1" customWidth="1"/>
    <col min="838" max="848" width="0.85546875" style="97"/>
    <col min="849" max="849" width="0.5703125" style="97" customWidth="1"/>
    <col min="850" max="850" width="0" style="97" hidden="1" customWidth="1"/>
    <col min="851" max="861" width="0.85546875" style="97"/>
    <col min="862" max="862" width="0.5703125" style="97" customWidth="1"/>
    <col min="863" max="863" width="0" style="97" hidden="1" customWidth="1"/>
    <col min="864" max="864" width="2" style="97" bestFit="1" customWidth="1"/>
    <col min="865" max="871" width="0.85546875" style="97"/>
    <col min="872" max="876" width="0.7109375" style="97" customWidth="1"/>
    <col min="877" max="878" width="1.42578125" style="97" customWidth="1"/>
    <col min="879" max="881" width="1" style="97" customWidth="1"/>
    <col min="882" max="1024" width="0.85546875" style="97"/>
    <col min="1025" max="1066" width="1.28515625" style="97" customWidth="1"/>
    <col min="1067" max="1067" width="2.85546875" style="97" customWidth="1"/>
    <col min="1068" max="1068" width="0.140625" style="97" customWidth="1"/>
    <col min="1069" max="1069" width="0" style="97" hidden="1" customWidth="1"/>
    <col min="1070" max="1078" width="0.85546875" style="97"/>
    <col min="1079" max="1079" width="0.85546875" style="97" customWidth="1"/>
    <col min="1080" max="1081" width="0" style="97" hidden="1" customWidth="1"/>
    <col min="1082" max="1084" width="0.85546875" style="97"/>
    <col min="1085" max="1085" width="1.5703125" style="97" customWidth="1"/>
    <col min="1086" max="1090" width="0.85546875" style="97"/>
    <col min="1091" max="1091" width="0.42578125" style="97" customWidth="1"/>
    <col min="1092" max="1093" width="0" style="97" hidden="1" customWidth="1"/>
    <col min="1094" max="1104" width="0.85546875" style="97"/>
    <col min="1105" max="1105" width="0.5703125" style="97" customWidth="1"/>
    <col min="1106" max="1106" width="0" style="97" hidden="1" customWidth="1"/>
    <col min="1107" max="1117" width="0.85546875" style="97"/>
    <col min="1118" max="1118" width="0.5703125" style="97" customWidth="1"/>
    <col min="1119" max="1119" width="0" style="97" hidden="1" customWidth="1"/>
    <col min="1120" max="1120" width="2" style="97" bestFit="1" customWidth="1"/>
    <col min="1121" max="1127" width="0.85546875" style="97"/>
    <col min="1128" max="1132" width="0.7109375" style="97" customWidth="1"/>
    <col min="1133" max="1134" width="1.42578125" style="97" customWidth="1"/>
    <col min="1135" max="1137" width="1" style="97" customWidth="1"/>
    <col min="1138" max="1280" width="0.85546875" style="97"/>
    <col min="1281" max="1322" width="1.28515625" style="97" customWidth="1"/>
    <col min="1323" max="1323" width="2.85546875" style="97" customWidth="1"/>
    <col min="1324" max="1324" width="0.140625" style="97" customWidth="1"/>
    <col min="1325" max="1325" width="0" style="97" hidden="1" customWidth="1"/>
    <col min="1326" max="1334" width="0.85546875" style="97"/>
    <col min="1335" max="1335" width="0.85546875" style="97" customWidth="1"/>
    <col min="1336" max="1337" width="0" style="97" hidden="1" customWidth="1"/>
    <col min="1338" max="1340" width="0.85546875" style="97"/>
    <col min="1341" max="1341" width="1.5703125" style="97" customWidth="1"/>
    <col min="1342" max="1346" width="0.85546875" style="97"/>
    <col min="1347" max="1347" width="0.42578125" style="97" customWidth="1"/>
    <col min="1348" max="1349" width="0" style="97" hidden="1" customWidth="1"/>
    <col min="1350" max="1360" width="0.85546875" style="97"/>
    <col min="1361" max="1361" width="0.5703125" style="97" customWidth="1"/>
    <col min="1362" max="1362" width="0" style="97" hidden="1" customWidth="1"/>
    <col min="1363" max="1373" width="0.85546875" style="97"/>
    <col min="1374" max="1374" width="0.5703125" style="97" customWidth="1"/>
    <col min="1375" max="1375" width="0" style="97" hidden="1" customWidth="1"/>
    <col min="1376" max="1376" width="2" style="97" bestFit="1" customWidth="1"/>
    <col min="1377" max="1383" width="0.85546875" style="97"/>
    <col min="1384" max="1388" width="0.7109375" style="97" customWidth="1"/>
    <col min="1389" max="1390" width="1.42578125" style="97" customWidth="1"/>
    <col min="1391" max="1393" width="1" style="97" customWidth="1"/>
    <col min="1394" max="1536" width="0.85546875" style="97"/>
    <col min="1537" max="1578" width="1.28515625" style="97" customWidth="1"/>
    <col min="1579" max="1579" width="2.85546875" style="97" customWidth="1"/>
    <col min="1580" max="1580" width="0.140625" style="97" customWidth="1"/>
    <col min="1581" max="1581" width="0" style="97" hidden="1" customWidth="1"/>
    <col min="1582" max="1590" width="0.85546875" style="97"/>
    <col min="1591" max="1591" width="0.85546875" style="97" customWidth="1"/>
    <col min="1592" max="1593" width="0" style="97" hidden="1" customWidth="1"/>
    <col min="1594" max="1596" width="0.85546875" style="97"/>
    <col min="1597" max="1597" width="1.5703125" style="97" customWidth="1"/>
    <col min="1598" max="1602" width="0.85546875" style="97"/>
    <col min="1603" max="1603" width="0.42578125" style="97" customWidth="1"/>
    <col min="1604" max="1605" width="0" style="97" hidden="1" customWidth="1"/>
    <col min="1606" max="1616" width="0.85546875" style="97"/>
    <col min="1617" max="1617" width="0.5703125" style="97" customWidth="1"/>
    <col min="1618" max="1618" width="0" style="97" hidden="1" customWidth="1"/>
    <col min="1619" max="1629" width="0.85546875" style="97"/>
    <col min="1630" max="1630" width="0.5703125" style="97" customWidth="1"/>
    <col min="1631" max="1631" width="0" style="97" hidden="1" customWidth="1"/>
    <col min="1632" max="1632" width="2" style="97" bestFit="1" customWidth="1"/>
    <col min="1633" max="1639" width="0.85546875" style="97"/>
    <col min="1640" max="1644" width="0.7109375" style="97" customWidth="1"/>
    <col min="1645" max="1646" width="1.42578125" style="97" customWidth="1"/>
    <col min="1647" max="1649" width="1" style="97" customWidth="1"/>
    <col min="1650" max="1792" width="0.85546875" style="97"/>
    <col min="1793" max="1834" width="1.28515625" style="97" customWidth="1"/>
    <col min="1835" max="1835" width="2.85546875" style="97" customWidth="1"/>
    <col min="1836" max="1836" width="0.140625" style="97" customWidth="1"/>
    <col min="1837" max="1837" width="0" style="97" hidden="1" customWidth="1"/>
    <col min="1838" max="1846" width="0.85546875" style="97"/>
    <col min="1847" max="1847" width="0.85546875" style="97" customWidth="1"/>
    <col min="1848" max="1849" width="0" style="97" hidden="1" customWidth="1"/>
    <col min="1850" max="1852" width="0.85546875" style="97"/>
    <col min="1853" max="1853" width="1.5703125" style="97" customWidth="1"/>
    <col min="1854" max="1858" width="0.85546875" style="97"/>
    <col min="1859" max="1859" width="0.42578125" style="97" customWidth="1"/>
    <col min="1860" max="1861" width="0" style="97" hidden="1" customWidth="1"/>
    <col min="1862" max="1872" width="0.85546875" style="97"/>
    <col min="1873" max="1873" width="0.5703125" style="97" customWidth="1"/>
    <col min="1874" max="1874" width="0" style="97" hidden="1" customWidth="1"/>
    <col min="1875" max="1885" width="0.85546875" style="97"/>
    <col min="1886" max="1886" width="0.5703125" style="97" customWidth="1"/>
    <col min="1887" max="1887" width="0" style="97" hidden="1" customWidth="1"/>
    <col min="1888" max="1888" width="2" style="97" bestFit="1" customWidth="1"/>
    <col min="1889" max="1895" width="0.85546875" style="97"/>
    <col min="1896" max="1900" width="0.7109375" style="97" customWidth="1"/>
    <col min="1901" max="1902" width="1.42578125" style="97" customWidth="1"/>
    <col min="1903" max="1905" width="1" style="97" customWidth="1"/>
    <col min="1906" max="2048" width="0.85546875" style="97"/>
    <col min="2049" max="2090" width="1.28515625" style="97" customWidth="1"/>
    <col min="2091" max="2091" width="2.85546875" style="97" customWidth="1"/>
    <col min="2092" max="2092" width="0.140625" style="97" customWidth="1"/>
    <col min="2093" max="2093" width="0" style="97" hidden="1" customWidth="1"/>
    <col min="2094" max="2102" width="0.85546875" style="97"/>
    <col min="2103" max="2103" width="0.85546875" style="97" customWidth="1"/>
    <col min="2104" max="2105" width="0" style="97" hidden="1" customWidth="1"/>
    <col min="2106" max="2108" width="0.85546875" style="97"/>
    <col min="2109" max="2109" width="1.5703125" style="97" customWidth="1"/>
    <col min="2110" max="2114" width="0.85546875" style="97"/>
    <col min="2115" max="2115" width="0.42578125" style="97" customWidth="1"/>
    <col min="2116" max="2117" width="0" style="97" hidden="1" customWidth="1"/>
    <col min="2118" max="2128" width="0.85546875" style="97"/>
    <col min="2129" max="2129" width="0.5703125" style="97" customWidth="1"/>
    <col min="2130" max="2130" width="0" style="97" hidden="1" customWidth="1"/>
    <col min="2131" max="2141" width="0.85546875" style="97"/>
    <col min="2142" max="2142" width="0.5703125" style="97" customWidth="1"/>
    <col min="2143" max="2143" width="0" style="97" hidden="1" customWidth="1"/>
    <col min="2144" max="2144" width="2" style="97" bestFit="1" customWidth="1"/>
    <col min="2145" max="2151" width="0.85546875" style="97"/>
    <col min="2152" max="2156" width="0.7109375" style="97" customWidth="1"/>
    <col min="2157" max="2158" width="1.42578125" style="97" customWidth="1"/>
    <col min="2159" max="2161" width="1" style="97" customWidth="1"/>
    <col min="2162" max="2304" width="0.85546875" style="97"/>
    <col min="2305" max="2346" width="1.28515625" style="97" customWidth="1"/>
    <col min="2347" max="2347" width="2.85546875" style="97" customWidth="1"/>
    <col min="2348" max="2348" width="0.140625" style="97" customWidth="1"/>
    <col min="2349" max="2349" width="0" style="97" hidden="1" customWidth="1"/>
    <col min="2350" max="2358" width="0.85546875" style="97"/>
    <col min="2359" max="2359" width="0.85546875" style="97" customWidth="1"/>
    <col min="2360" max="2361" width="0" style="97" hidden="1" customWidth="1"/>
    <col min="2362" max="2364" width="0.85546875" style="97"/>
    <col min="2365" max="2365" width="1.5703125" style="97" customWidth="1"/>
    <col min="2366" max="2370" width="0.85546875" style="97"/>
    <col min="2371" max="2371" width="0.42578125" style="97" customWidth="1"/>
    <col min="2372" max="2373" width="0" style="97" hidden="1" customWidth="1"/>
    <col min="2374" max="2384" width="0.85546875" style="97"/>
    <col min="2385" max="2385" width="0.5703125" style="97" customWidth="1"/>
    <col min="2386" max="2386" width="0" style="97" hidden="1" customWidth="1"/>
    <col min="2387" max="2397" width="0.85546875" style="97"/>
    <col min="2398" max="2398" width="0.5703125" style="97" customWidth="1"/>
    <col min="2399" max="2399" width="0" style="97" hidden="1" customWidth="1"/>
    <col min="2400" max="2400" width="2" style="97" bestFit="1" customWidth="1"/>
    <col min="2401" max="2407" width="0.85546875" style="97"/>
    <col min="2408" max="2412" width="0.7109375" style="97" customWidth="1"/>
    <col min="2413" max="2414" width="1.42578125" style="97" customWidth="1"/>
    <col min="2415" max="2417" width="1" style="97" customWidth="1"/>
    <col min="2418" max="2560" width="0.85546875" style="97"/>
    <col min="2561" max="2602" width="1.28515625" style="97" customWidth="1"/>
    <col min="2603" max="2603" width="2.85546875" style="97" customWidth="1"/>
    <col min="2604" max="2604" width="0.140625" style="97" customWidth="1"/>
    <col min="2605" max="2605" width="0" style="97" hidden="1" customWidth="1"/>
    <col min="2606" max="2614" width="0.85546875" style="97"/>
    <col min="2615" max="2615" width="0.85546875" style="97" customWidth="1"/>
    <col min="2616" max="2617" width="0" style="97" hidden="1" customWidth="1"/>
    <col min="2618" max="2620" width="0.85546875" style="97"/>
    <col min="2621" max="2621" width="1.5703125" style="97" customWidth="1"/>
    <col min="2622" max="2626" width="0.85546875" style="97"/>
    <col min="2627" max="2627" width="0.42578125" style="97" customWidth="1"/>
    <col min="2628" max="2629" width="0" style="97" hidden="1" customWidth="1"/>
    <col min="2630" max="2640" width="0.85546875" style="97"/>
    <col min="2641" max="2641" width="0.5703125" style="97" customWidth="1"/>
    <col min="2642" max="2642" width="0" style="97" hidden="1" customWidth="1"/>
    <col min="2643" max="2653" width="0.85546875" style="97"/>
    <col min="2654" max="2654" width="0.5703125" style="97" customWidth="1"/>
    <col min="2655" max="2655" width="0" style="97" hidden="1" customWidth="1"/>
    <col min="2656" max="2656" width="2" style="97" bestFit="1" customWidth="1"/>
    <col min="2657" max="2663" width="0.85546875" style="97"/>
    <col min="2664" max="2668" width="0.7109375" style="97" customWidth="1"/>
    <col min="2669" max="2670" width="1.42578125" style="97" customWidth="1"/>
    <col min="2671" max="2673" width="1" style="97" customWidth="1"/>
    <col min="2674" max="2816" width="0.85546875" style="97"/>
    <col min="2817" max="2858" width="1.28515625" style="97" customWidth="1"/>
    <col min="2859" max="2859" width="2.85546875" style="97" customWidth="1"/>
    <col min="2860" max="2860" width="0.140625" style="97" customWidth="1"/>
    <col min="2861" max="2861" width="0" style="97" hidden="1" customWidth="1"/>
    <col min="2862" max="2870" width="0.85546875" style="97"/>
    <col min="2871" max="2871" width="0.85546875" style="97" customWidth="1"/>
    <col min="2872" max="2873" width="0" style="97" hidden="1" customWidth="1"/>
    <col min="2874" max="2876" width="0.85546875" style="97"/>
    <col min="2877" max="2877" width="1.5703125" style="97" customWidth="1"/>
    <col min="2878" max="2882" width="0.85546875" style="97"/>
    <col min="2883" max="2883" width="0.42578125" style="97" customWidth="1"/>
    <col min="2884" max="2885" width="0" style="97" hidden="1" customWidth="1"/>
    <col min="2886" max="2896" width="0.85546875" style="97"/>
    <col min="2897" max="2897" width="0.5703125" style="97" customWidth="1"/>
    <col min="2898" max="2898" width="0" style="97" hidden="1" customWidth="1"/>
    <col min="2899" max="2909" width="0.85546875" style="97"/>
    <col min="2910" max="2910" width="0.5703125" style="97" customWidth="1"/>
    <col min="2911" max="2911" width="0" style="97" hidden="1" customWidth="1"/>
    <col min="2912" max="2912" width="2" style="97" bestFit="1" customWidth="1"/>
    <col min="2913" max="2919" width="0.85546875" style="97"/>
    <col min="2920" max="2924" width="0.7109375" style="97" customWidth="1"/>
    <col min="2925" max="2926" width="1.42578125" style="97" customWidth="1"/>
    <col min="2927" max="2929" width="1" style="97" customWidth="1"/>
    <col min="2930" max="3072" width="0.85546875" style="97"/>
    <col min="3073" max="3114" width="1.28515625" style="97" customWidth="1"/>
    <col min="3115" max="3115" width="2.85546875" style="97" customWidth="1"/>
    <col min="3116" max="3116" width="0.140625" style="97" customWidth="1"/>
    <col min="3117" max="3117" width="0" style="97" hidden="1" customWidth="1"/>
    <col min="3118" max="3126" width="0.85546875" style="97"/>
    <col min="3127" max="3127" width="0.85546875" style="97" customWidth="1"/>
    <col min="3128" max="3129" width="0" style="97" hidden="1" customWidth="1"/>
    <col min="3130" max="3132" width="0.85546875" style="97"/>
    <col min="3133" max="3133" width="1.5703125" style="97" customWidth="1"/>
    <col min="3134" max="3138" width="0.85546875" style="97"/>
    <col min="3139" max="3139" width="0.42578125" style="97" customWidth="1"/>
    <col min="3140" max="3141" width="0" style="97" hidden="1" customWidth="1"/>
    <col min="3142" max="3152" width="0.85546875" style="97"/>
    <col min="3153" max="3153" width="0.5703125" style="97" customWidth="1"/>
    <col min="3154" max="3154" width="0" style="97" hidden="1" customWidth="1"/>
    <col min="3155" max="3165" width="0.85546875" style="97"/>
    <col min="3166" max="3166" width="0.5703125" style="97" customWidth="1"/>
    <col min="3167" max="3167" width="0" style="97" hidden="1" customWidth="1"/>
    <col min="3168" max="3168" width="2" style="97" bestFit="1" customWidth="1"/>
    <col min="3169" max="3175" width="0.85546875" style="97"/>
    <col min="3176" max="3180" width="0.7109375" style="97" customWidth="1"/>
    <col min="3181" max="3182" width="1.42578125" style="97" customWidth="1"/>
    <col min="3183" max="3185" width="1" style="97" customWidth="1"/>
    <col min="3186" max="3328" width="0.85546875" style="97"/>
    <col min="3329" max="3370" width="1.28515625" style="97" customWidth="1"/>
    <col min="3371" max="3371" width="2.85546875" style="97" customWidth="1"/>
    <col min="3372" max="3372" width="0.140625" style="97" customWidth="1"/>
    <col min="3373" max="3373" width="0" style="97" hidden="1" customWidth="1"/>
    <col min="3374" max="3382" width="0.85546875" style="97"/>
    <col min="3383" max="3383" width="0.85546875" style="97" customWidth="1"/>
    <col min="3384" max="3385" width="0" style="97" hidden="1" customWidth="1"/>
    <col min="3386" max="3388" width="0.85546875" style="97"/>
    <col min="3389" max="3389" width="1.5703125" style="97" customWidth="1"/>
    <col min="3390" max="3394" width="0.85546875" style="97"/>
    <col min="3395" max="3395" width="0.42578125" style="97" customWidth="1"/>
    <col min="3396" max="3397" width="0" style="97" hidden="1" customWidth="1"/>
    <col min="3398" max="3408" width="0.85546875" style="97"/>
    <col min="3409" max="3409" width="0.5703125" style="97" customWidth="1"/>
    <col min="3410" max="3410" width="0" style="97" hidden="1" customWidth="1"/>
    <col min="3411" max="3421" width="0.85546875" style="97"/>
    <col min="3422" max="3422" width="0.5703125" style="97" customWidth="1"/>
    <col min="3423" max="3423" width="0" style="97" hidden="1" customWidth="1"/>
    <col min="3424" max="3424" width="2" style="97" bestFit="1" customWidth="1"/>
    <col min="3425" max="3431" width="0.85546875" style="97"/>
    <col min="3432" max="3436" width="0.7109375" style="97" customWidth="1"/>
    <col min="3437" max="3438" width="1.42578125" style="97" customWidth="1"/>
    <col min="3439" max="3441" width="1" style="97" customWidth="1"/>
    <col min="3442" max="3584" width="0.85546875" style="97"/>
    <col min="3585" max="3626" width="1.28515625" style="97" customWidth="1"/>
    <col min="3627" max="3627" width="2.85546875" style="97" customWidth="1"/>
    <col min="3628" max="3628" width="0.140625" style="97" customWidth="1"/>
    <col min="3629" max="3629" width="0" style="97" hidden="1" customWidth="1"/>
    <col min="3630" max="3638" width="0.85546875" style="97"/>
    <col min="3639" max="3639" width="0.85546875" style="97" customWidth="1"/>
    <col min="3640" max="3641" width="0" style="97" hidden="1" customWidth="1"/>
    <col min="3642" max="3644" width="0.85546875" style="97"/>
    <col min="3645" max="3645" width="1.5703125" style="97" customWidth="1"/>
    <col min="3646" max="3650" width="0.85546875" style="97"/>
    <col min="3651" max="3651" width="0.42578125" style="97" customWidth="1"/>
    <col min="3652" max="3653" width="0" style="97" hidden="1" customWidth="1"/>
    <col min="3654" max="3664" width="0.85546875" style="97"/>
    <col min="3665" max="3665" width="0.5703125" style="97" customWidth="1"/>
    <col min="3666" max="3666" width="0" style="97" hidden="1" customWidth="1"/>
    <col min="3667" max="3677" width="0.85546875" style="97"/>
    <col min="3678" max="3678" width="0.5703125" style="97" customWidth="1"/>
    <col min="3679" max="3679" width="0" style="97" hidden="1" customWidth="1"/>
    <col min="3680" max="3680" width="2" style="97" bestFit="1" customWidth="1"/>
    <col min="3681" max="3687" width="0.85546875" style="97"/>
    <col min="3688" max="3692" width="0.7109375" style="97" customWidth="1"/>
    <col min="3693" max="3694" width="1.42578125" style="97" customWidth="1"/>
    <col min="3695" max="3697" width="1" style="97" customWidth="1"/>
    <col min="3698" max="3840" width="0.85546875" style="97"/>
    <col min="3841" max="3882" width="1.28515625" style="97" customWidth="1"/>
    <col min="3883" max="3883" width="2.85546875" style="97" customWidth="1"/>
    <col min="3884" max="3884" width="0.140625" style="97" customWidth="1"/>
    <col min="3885" max="3885" width="0" style="97" hidden="1" customWidth="1"/>
    <col min="3886" max="3894" width="0.85546875" style="97"/>
    <col min="3895" max="3895" width="0.85546875" style="97" customWidth="1"/>
    <col min="3896" max="3897" width="0" style="97" hidden="1" customWidth="1"/>
    <col min="3898" max="3900" width="0.85546875" style="97"/>
    <col min="3901" max="3901" width="1.5703125" style="97" customWidth="1"/>
    <col min="3902" max="3906" width="0.85546875" style="97"/>
    <col min="3907" max="3907" width="0.42578125" style="97" customWidth="1"/>
    <col min="3908" max="3909" width="0" style="97" hidden="1" customWidth="1"/>
    <col min="3910" max="3920" width="0.85546875" style="97"/>
    <col min="3921" max="3921" width="0.5703125" style="97" customWidth="1"/>
    <col min="3922" max="3922" width="0" style="97" hidden="1" customWidth="1"/>
    <col min="3923" max="3933" width="0.85546875" style="97"/>
    <col min="3934" max="3934" width="0.5703125" style="97" customWidth="1"/>
    <col min="3935" max="3935" width="0" style="97" hidden="1" customWidth="1"/>
    <col min="3936" max="3936" width="2" style="97" bestFit="1" customWidth="1"/>
    <col min="3937" max="3943" width="0.85546875" style="97"/>
    <col min="3944" max="3948" width="0.7109375" style="97" customWidth="1"/>
    <col min="3949" max="3950" width="1.42578125" style="97" customWidth="1"/>
    <col min="3951" max="3953" width="1" style="97" customWidth="1"/>
    <col min="3954" max="4096" width="0.85546875" style="97"/>
    <col min="4097" max="4138" width="1.28515625" style="97" customWidth="1"/>
    <col min="4139" max="4139" width="2.85546875" style="97" customWidth="1"/>
    <col min="4140" max="4140" width="0.140625" style="97" customWidth="1"/>
    <col min="4141" max="4141" width="0" style="97" hidden="1" customWidth="1"/>
    <col min="4142" max="4150" width="0.85546875" style="97"/>
    <col min="4151" max="4151" width="0.85546875" style="97" customWidth="1"/>
    <col min="4152" max="4153" width="0" style="97" hidden="1" customWidth="1"/>
    <col min="4154" max="4156" width="0.85546875" style="97"/>
    <col min="4157" max="4157" width="1.5703125" style="97" customWidth="1"/>
    <col min="4158" max="4162" width="0.85546875" style="97"/>
    <col min="4163" max="4163" width="0.42578125" style="97" customWidth="1"/>
    <col min="4164" max="4165" width="0" style="97" hidden="1" customWidth="1"/>
    <col min="4166" max="4176" width="0.85546875" style="97"/>
    <col min="4177" max="4177" width="0.5703125" style="97" customWidth="1"/>
    <col min="4178" max="4178" width="0" style="97" hidden="1" customWidth="1"/>
    <col min="4179" max="4189" width="0.85546875" style="97"/>
    <col min="4190" max="4190" width="0.5703125" style="97" customWidth="1"/>
    <col min="4191" max="4191" width="0" style="97" hidden="1" customWidth="1"/>
    <col min="4192" max="4192" width="2" style="97" bestFit="1" customWidth="1"/>
    <col min="4193" max="4199" width="0.85546875" style="97"/>
    <col min="4200" max="4204" width="0.7109375" style="97" customWidth="1"/>
    <col min="4205" max="4206" width="1.42578125" style="97" customWidth="1"/>
    <col min="4207" max="4209" width="1" style="97" customWidth="1"/>
    <col min="4210" max="4352" width="0.85546875" style="97"/>
    <col min="4353" max="4394" width="1.28515625" style="97" customWidth="1"/>
    <col min="4395" max="4395" width="2.85546875" style="97" customWidth="1"/>
    <col min="4396" max="4396" width="0.140625" style="97" customWidth="1"/>
    <col min="4397" max="4397" width="0" style="97" hidden="1" customWidth="1"/>
    <col min="4398" max="4406" width="0.85546875" style="97"/>
    <col min="4407" max="4407" width="0.85546875" style="97" customWidth="1"/>
    <col min="4408" max="4409" width="0" style="97" hidden="1" customWidth="1"/>
    <col min="4410" max="4412" width="0.85546875" style="97"/>
    <col min="4413" max="4413" width="1.5703125" style="97" customWidth="1"/>
    <col min="4414" max="4418" width="0.85546875" style="97"/>
    <col min="4419" max="4419" width="0.42578125" style="97" customWidth="1"/>
    <col min="4420" max="4421" width="0" style="97" hidden="1" customWidth="1"/>
    <col min="4422" max="4432" width="0.85546875" style="97"/>
    <col min="4433" max="4433" width="0.5703125" style="97" customWidth="1"/>
    <col min="4434" max="4434" width="0" style="97" hidden="1" customWidth="1"/>
    <col min="4435" max="4445" width="0.85546875" style="97"/>
    <col min="4446" max="4446" width="0.5703125" style="97" customWidth="1"/>
    <col min="4447" max="4447" width="0" style="97" hidden="1" customWidth="1"/>
    <col min="4448" max="4448" width="2" style="97" bestFit="1" customWidth="1"/>
    <col min="4449" max="4455" width="0.85546875" style="97"/>
    <col min="4456" max="4460" width="0.7109375" style="97" customWidth="1"/>
    <col min="4461" max="4462" width="1.42578125" style="97" customWidth="1"/>
    <col min="4463" max="4465" width="1" style="97" customWidth="1"/>
    <col min="4466" max="4608" width="0.85546875" style="97"/>
    <col min="4609" max="4650" width="1.28515625" style="97" customWidth="1"/>
    <col min="4651" max="4651" width="2.85546875" style="97" customWidth="1"/>
    <col min="4652" max="4652" width="0.140625" style="97" customWidth="1"/>
    <col min="4653" max="4653" width="0" style="97" hidden="1" customWidth="1"/>
    <col min="4654" max="4662" width="0.85546875" style="97"/>
    <col min="4663" max="4663" width="0.85546875" style="97" customWidth="1"/>
    <col min="4664" max="4665" width="0" style="97" hidden="1" customWidth="1"/>
    <col min="4666" max="4668" width="0.85546875" style="97"/>
    <col min="4669" max="4669" width="1.5703125" style="97" customWidth="1"/>
    <col min="4670" max="4674" width="0.85546875" style="97"/>
    <col min="4675" max="4675" width="0.42578125" style="97" customWidth="1"/>
    <col min="4676" max="4677" width="0" style="97" hidden="1" customWidth="1"/>
    <col min="4678" max="4688" width="0.85546875" style="97"/>
    <col min="4689" max="4689" width="0.5703125" style="97" customWidth="1"/>
    <col min="4690" max="4690" width="0" style="97" hidden="1" customWidth="1"/>
    <col min="4691" max="4701" width="0.85546875" style="97"/>
    <col min="4702" max="4702" width="0.5703125" style="97" customWidth="1"/>
    <col min="4703" max="4703" width="0" style="97" hidden="1" customWidth="1"/>
    <col min="4704" max="4704" width="2" style="97" bestFit="1" customWidth="1"/>
    <col min="4705" max="4711" width="0.85546875" style="97"/>
    <col min="4712" max="4716" width="0.7109375" style="97" customWidth="1"/>
    <col min="4717" max="4718" width="1.42578125" style="97" customWidth="1"/>
    <col min="4719" max="4721" width="1" style="97" customWidth="1"/>
    <col min="4722" max="4864" width="0.85546875" style="97"/>
    <col min="4865" max="4906" width="1.28515625" style="97" customWidth="1"/>
    <col min="4907" max="4907" width="2.85546875" style="97" customWidth="1"/>
    <col min="4908" max="4908" width="0.140625" style="97" customWidth="1"/>
    <col min="4909" max="4909" width="0" style="97" hidden="1" customWidth="1"/>
    <col min="4910" max="4918" width="0.85546875" style="97"/>
    <col min="4919" max="4919" width="0.85546875" style="97" customWidth="1"/>
    <col min="4920" max="4921" width="0" style="97" hidden="1" customWidth="1"/>
    <col min="4922" max="4924" width="0.85546875" style="97"/>
    <col min="4925" max="4925" width="1.5703125" style="97" customWidth="1"/>
    <col min="4926" max="4930" width="0.85546875" style="97"/>
    <col min="4931" max="4931" width="0.42578125" style="97" customWidth="1"/>
    <col min="4932" max="4933" width="0" style="97" hidden="1" customWidth="1"/>
    <col min="4934" max="4944" width="0.85546875" style="97"/>
    <col min="4945" max="4945" width="0.5703125" style="97" customWidth="1"/>
    <col min="4946" max="4946" width="0" style="97" hidden="1" customWidth="1"/>
    <col min="4947" max="4957" width="0.85546875" style="97"/>
    <col min="4958" max="4958" width="0.5703125" style="97" customWidth="1"/>
    <col min="4959" max="4959" width="0" style="97" hidden="1" customWidth="1"/>
    <col min="4960" max="4960" width="2" style="97" bestFit="1" customWidth="1"/>
    <col min="4961" max="4967" width="0.85546875" style="97"/>
    <col min="4968" max="4972" width="0.7109375" style="97" customWidth="1"/>
    <col min="4973" max="4974" width="1.42578125" style="97" customWidth="1"/>
    <col min="4975" max="4977" width="1" style="97" customWidth="1"/>
    <col min="4978" max="5120" width="0.85546875" style="97"/>
    <col min="5121" max="5162" width="1.28515625" style="97" customWidth="1"/>
    <col min="5163" max="5163" width="2.85546875" style="97" customWidth="1"/>
    <col min="5164" max="5164" width="0.140625" style="97" customWidth="1"/>
    <col min="5165" max="5165" width="0" style="97" hidden="1" customWidth="1"/>
    <col min="5166" max="5174" width="0.85546875" style="97"/>
    <col min="5175" max="5175" width="0.85546875" style="97" customWidth="1"/>
    <col min="5176" max="5177" width="0" style="97" hidden="1" customWidth="1"/>
    <col min="5178" max="5180" width="0.85546875" style="97"/>
    <col min="5181" max="5181" width="1.5703125" style="97" customWidth="1"/>
    <col min="5182" max="5186" width="0.85546875" style="97"/>
    <col min="5187" max="5187" width="0.42578125" style="97" customWidth="1"/>
    <col min="5188" max="5189" width="0" style="97" hidden="1" customWidth="1"/>
    <col min="5190" max="5200" width="0.85546875" style="97"/>
    <col min="5201" max="5201" width="0.5703125" style="97" customWidth="1"/>
    <col min="5202" max="5202" width="0" style="97" hidden="1" customWidth="1"/>
    <col min="5203" max="5213" width="0.85546875" style="97"/>
    <col min="5214" max="5214" width="0.5703125" style="97" customWidth="1"/>
    <col min="5215" max="5215" width="0" style="97" hidden="1" customWidth="1"/>
    <col min="5216" max="5216" width="2" style="97" bestFit="1" customWidth="1"/>
    <col min="5217" max="5223" width="0.85546875" style="97"/>
    <col min="5224" max="5228" width="0.7109375" style="97" customWidth="1"/>
    <col min="5229" max="5230" width="1.42578125" style="97" customWidth="1"/>
    <col min="5231" max="5233" width="1" style="97" customWidth="1"/>
    <col min="5234" max="5376" width="0.85546875" style="97"/>
    <col min="5377" max="5418" width="1.28515625" style="97" customWidth="1"/>
    <col min="5419" max="5419" width="2.85546875" style="97" customWidth="1"/>
    <col min="5420" max="5420" width="0.140625" style="97" customWidth="1"/>
    <col min="5421" max="5421" width="0" style="97" hidden="1" customWidth="1"/>
    <col min="5422" max="5430" width="0.85546875" style="97"/>
    <col min="5431" max="5431" width="0.85546875" style="97" customWidth="1"/>
    <col min="5432" max="5433" width="0" style="97" hidden="1" customWidth="1"/>
    <col min="5434" max="5436" width="0.85546875" style="97"/>
    <col min="5437" max="5437" width="1.5703125" style="97" customWidth="1"/>
    <col min="5438" max="5442" width="0.85546875" style="97"/>
    <col min="5443" max="5443" width="0.42578125" style="97" customWidth="1"/>
    <col min="5444" max="5445" width="0" style="97" hidden="1" customWidth="1"/>
    <col min="5446" max="5456" width="0.85546875" style="97"/>
    <col min="5457" max="5457" width="0.5703125" style="97" customWidth="1"/>
    <col min="5458" max="5458" width="0" style="97" hidden="1" customWidth="1"/>
    <col min="5459" max="5469" width="0.85546875" style="97"/>
    <col min="5470" max="5470" width="0.5703125" style="97" customWidth="1"/>
    <col min="5471" max="5471" width="0" style="97" hidden="1" customWidth="1"/>
    <col min="5472" max="5472" width="2" style="97" bestFit="1" customWidth="1"/>
    <col min="5473" max="5479" width="0.85546875" style="97"/>
    <col min="5480" max="5484" width="0.7109375" style="97" customWidth="1"/>
    <col min="5485" max="5486" width="1.42578125" style="97" customWidth="1"/>
    <col min="5487" max="5489" width="1" style="97" customWidth="1"/>
    <col min="5490" max="5632" width="0.85546875" style="97"/>
    <col min="5633" max="5674" width="1.28515625" style="97" customWidth="1"/>
    <col min="5675" max="5675" width="2.85546875" style="97" customWidth="1"/>
    <col min="5676" max="5676" width="0.140625" style="97" customWidth="1"/>
    <col min="5677" max="5677" width="0" style="97" hidden="1" customWidth="1"/>
    <col min="5678" max="5686" width="0.85546875" style="97"/>
    <col min="5687" max="5687" width="0.85546875" style="97" customWidth="1"/>
    <col min="5688" max="5689" width="0" style="97" hidden="1" customWidth="1"/>
    <col min="5690" max="5692" width="0.85546875" style="97"/>
    <col min="5693" max="5693" width="1.5703125" style="97" customWidth="1"/>
    <col min="5694" max="5698" width="0.85546875" style="97"/>
    <col min="5699" max="5699" width="0.42578125" style="97" customWidth="1"/>
    <col min="5700" max="5701" width="0" style="97" hidden="1" customWidth="1"/>
    <col min="5702" max="5712" width="0.85546875" style="97"/>
    <col min="5713" max="5713" width="0.5703125" style="97" customWidth="1"/>
    <col min="5714" max="5714" width="0" style="97" hidden="1" customWidth="1"/>
    <col min="5715" max="5725" width="0.85546875" style="97"/>
    <col min="5726" max="5726" width="0.5703125" style="97" customWidth="1"/>
    <col min="5727" max="5727" width="0" style="97" hidden="1" customWidth="1"/>
    <col min="5728" max="5728" width="2" style="97" bestFit="1" customWidth="1"/>
    <col min="5729" max="5735" width="0.85546875" style="97"/>
    <col min="5736" max="5740" width="0.7109375" style="97" customWidth="1"/>
    <col min="5741" max="5742" width="1.42578125" style="97" customWidth="1"/>
    <col min="5743" max="5745" width="1" style="97" customWidth="1"/>
    <col min="5746" max="5888" width="0.85546875" style="97"/>
    <col min="5889" max="5930" width="1.28515625" style="97" customWidth="1"/>
    <col min="5931" max="5931" width="2.85546875" style="97" customWidth="1"/>
    <col min="5932" max="5932" width="0.140625" style="97" customWidth="1"/>
    <col min="5933" max="5933" width="0" style="97" hidden="1" customWidth="1"/>
    <col min="5934" max="5942" width="0.85546875" style="97"/>
    <col min="5943" max="5943" width="0.85546875" style="97" customWidth="1"/>
    <col min="5944" max="5945" width="0" style="97" hidden="1" customWidth="1"/>
    <col min="5946" max="5948" width="0.85546875" style="97"/>
    <col min="5949" max="5949" width="1.5703125" style="97" customWidth="1"/>
    <col min="5950" max="5954" width="0.85546875" style="97"/>
    <col min="5955" max="5955" width="0.42578125" style="97" customWidth="1"/>
    <col min="5956" max="5957" width="0" style="97" hidden="1" customWidth="1"/>
    <col min="5958" max="5968" width="0.85546875" style="97"/>
    <col min="5969" max="5969" width="0.5703125" style="97" customWidth="1"/>
    <col min="5970" max="5970" width="0" style="97" hidden="1" customWidth="1"/>
    <col min="5971" max="5981" width="0.85546875" style="97"/>
    <col min="5982" max="5982" width="0.5703125" style="97" customWidth="1"/>
    <col min="5983" max="5983" width="0" style="97" hidden="1" customWidth="1"/>
    <col min="5984" max="5984" width="2" style="97" bestFit="1" customWidth="1"/>
    <col min="5985" max="5991" width="0.85546875" style="97"/>
    <col min="5992" max="5996" width="0.7109375" style="97" customWidth="1"/>
    <col min="5997" max="5998" width="1.42578125" style="97" customWidth="1"/>
    <col min="5999" max="6001" width="1" style="97" customWidth="1"/>
    <col min="6002" max="6144" width="0.85546875" style="97"/>
    <col min="6145" max="6186" width="1.28515625" style="97" customWidth="1"/>
    <col min="6187" max="6187" width="2.85546875" style="97" customWidth="1"/>
    <col min="6188" max="6188" width="0.140625" style="97" customWidth="1"/>
    <col min="6189" max="6189" width="0" style="97" hidden="1" customWidth="1"/>
    <col min="6190" max="6198" width="0.85546875" style="97"/>
    <col min="6199" max="6199" width="0.85546875" style="97" customWidth="1"/>
    <col min="6200" max="6201" width="0" style="97" hidden="1" customWidth="1"/>
    <col min="6202" max="6204" width="0.85546875" style="97"/>
    <col min="6205" max="6205" width="1.5703125" style="97" customWidth="1"/>
    <col min="6206" max="6210" width="0.85546875" style="97"/>
    <col min="6211" max="6211" width="0.42578125" style="97" customWidth="1"/>
    <col min="6212" max="6213" width="0" style="97" hidden="1" customWidth="1"/>
    <col min="6214" max="6224" width="0.85546875" style="97"/>
    <col min="6225" max="6225" width="0.5703125" style="97" customWidth="1"/>
    <col min="6226" max="6226" width="0" style="97" hidden="1" customWidth="1"/>
    <col min="6227" max="6237" width="0.85546875" style="97"/>
    <col min="6238" max="6238" width="0.5703125" style="97" customWidth="1"/>
    <col min="6239" max="6239" width="0" style="97" hidden="1" customWidth="1"/>
    <col min="6240" max="6240" width="2" style="97" bestFit="1" customWidth="1"/>
    <col min="6241" max="6247" width="0.85546875" style="97"/>
    <col min="6248" max="6252" width="0.7109375" style="97" customWidth="1"/>
    <col min="6253" max="6254" width="1.42578125" style="97" customWidth="1"/>
    <col min="6255" max="6257" width="1" style="97" customWidth="1"/>
    <col min="6258" max="6400" width="0.85546875" style="97"/>
    <col min="6401" max="6442" width="1.28515625" style="97" customWidth="1"/>
    <col min="6443" max="6443" width="2.85546875" style="97" customWidth="1"/>
    <col min="6444" max="6444" width="0.140625" style="97" customWidth="1"/>
    <col min="6445" max="6445" width="0" style="97" hidden="1" customWidth="1"/>
    <col min="6446" max="6454" width="0.85546875" style="97"/>
    <col min="6455" max="6455" width="0.85546875" style="97" customWidth="1"/>
    <col min="6456" max="6457" width="0" style="97" hidden="1" customWidth="1"/>
    <col min="6458" max="6460" width="0.85546875" style="97"/>
    <col min="6461" max="6461" width="1.5703125" style="97" customWidth="1"/>
    <col min="6462" max="6466" width="0.85546875" style="97"/>
    <col min="6467" max="6467" width="0.42578125" style="97" customWidth="1"/>
    <col min="6468" max="6469" width="0" style="97" hidden="1" customWidth="1"/>
    <col min="6470" max="6480" width="0.85546875" style="97"/>
    <col min="6481" max="6481" width="0.5703125" style="97" customWidth="1"/>
    <col min="6482" max="6482" width="0" style="97" hidden="1" customWidth="1"/>
    <col min="6483" max="6493" width="0.85546875" style="97"/>
    <col min="6494" max="6494" width="0.5703125" style="97" customWidth="1"/>
    <col min="6495" max="6495" width="0" style="97" hidden="1" customWidth="1"/>
    <col min="6496" max="6496" width="2" style="97" bestFit="1" customWidth="1"/>
    <col min="6497" max="6503" width="0.85546875" style="97"/>
    <col min="6504" max="6508" width="0.7109375" style="97" customWidth="1"/>
    <col min="6509" max="6510" width="1.42578125" style="97" customWidth="1"/>
    <col min="6511" max="6513" width="1" style="97" customWidth="1"/>
    <col min="6514" max="6656" width="0.85546875" style="97"/>
    <col min="6657" max="6698" width="1.28515625" style="97" customWidth="1"/>
    <col min="6699" max="6699" width="2.85546875" style="97" customWidth="1"/>
    <col min="6700" max="6700" width="0.140625" style="97" customWidth="1"/>
    <col min="6701" max="6701" width="0" style="97" hidden="1" customWidth="1"/>
    <col min="6702" max="6710" width="0.85546875" style="97"/>
    <col min="6711" max="6711" width="0.85546875" style="97" customWidth="1"/>
    <col min="6712" max="6713" width="0" style="97" hidden="1" customWidth="1"/>
    <col min="6714" max="6716" width="0.85546875" style="97"/>
    <col min="6717" max="6717" width="1.5703125" style="97" customWidth="1"/>
    <col min="6718" max="6722" width="0.85546875" style="97"/>
    <col min="6723" max="6723" width="0.42578125" style="97" customWidth="1"/>
    <col min="6724" max="6725" width="0" style="97" hidden="1" customWidth="1"/>
    <col min="6726" max="6736" width="0.85546875" style="97"/>
    <col min="6737" max="6737" width="0.5703125" style="97" customWidth="1"/>
    <col min="6738" max="6738" width="0" style="97" hidden="1" customWidth="1"/>
    <col min="6739" max="6749" width="0.85546875" style="97"/>
    <col min="6750" max="6750" width="0.5703125" style="97" customWidth="1"/>
    <col min="6751" max="6751" width="0" style="97" hidden="1" customWidth="1"/>
    <col min="6752" max="6752" width="2" style="97" bestFit="1" customWidth="1"/>
    <col min="6753" max="6759" width="0.85546875" style="97"/>
    <col min="6760" max="6764" width="0.7109375" style="97" customWidth="1"/>
    <col min="6765" max="6766" width="1.42578125" style="97" customWidth="1"/>
    <col min="6767" max="6769" width="1" style="97" customWidth="1"/>
    <col min="6770" max="6912" width="0.85546875" style="97"/>
    <col min="6913" max="6954" width="1.28515625" style="97" customWidth="1"/>
    <col min="6955" max="6955" width="2.85546875" style="97" customWidth="1"/>
    <col min="6956" max="6956" width="0.140625" style="97" customWidth="1"/>
    <col min="6957" max="6957" width="0" style="97" hidden="1" customWidth="1"/>
    <col min="6958" max="6966" width="0.85546875" style="97"/>
    <col min="6967" max="6967" width="0.85546875" style="97" customWidth="1"/>
    <col min="6968" max="6969" width="0" style="97" hidden="1" customWidth="1"/>
    <col min="6970" max="6972" width="0.85546875" style="97"/>
    <col min="6973" max="6973" width="1.5703125" style="97" customWidth="1"/>
    <col min="6974" max="6978" width="0.85546875" style="97"/>
    <col min="6979" max="6979" width="0.42578125" style="97" customWidth="1"/>
    <col min="6980" max="6981" width="0" style="97" hidden="1" customWidth="1"/>
    <col min="6982" max="6992" width="0.85546875" style="97"/>
    <col min="6993" max="6993" width="0.5703125" style="97" customWidth="1"/>
    <col min="6994" max="6994" width="0" style="97" hidden="1" customWidth="1"/>
    <col min="6995" max="7005" width="0.85546875" style="97"/>
    <col min="7006" max="7006" width="0.5703125" style="97" customWidth="1"/>
    <col min="7007" max="7007" width="0" style="97" hidden="1" customWidth="1"/>
    <col min="7008" max="7008" width="2" style="97" bestFit="1" customWidth="1"/>
    <col min="7009" max="7015" width="0.85546875" style="97"/>
    <col min="7016" max="7020" width="0.7109375" style="97" customWidth="1"/>
    <col min="7021" max="7022" width="1.42578125" style="97" customWidth="1"/>
    <col min="7023" max="7025" width="1" style="97" customWidth="1"/>
    <col min="7026" max="7168" width="0.85546875" style="97"/>
    <col min="7169" max="7210" width="1.28515625" style="97" customWidth="1"/>
    <col min="7211" max="7211" width="2.85546875" style="97" customWidth="1"/>
    <col min="7212" max="7212" width="0.140625" style="97" customWidth="1"/>
    <col min="7213" max="7213" width="0" style="97" hidden="1" customWidth="1"/>
    <col min="7214" max="7222" width="0.85546875" style="97"/>
    <col min="7223" max="7223" width="0.85546875" style="97" customWidth="1"/>
    <col min="7224" max="7225" width="0" style="97" hidden="1" customWidth="1"/>
    <col min="7226" max="7228" width="0.85546875" style="97"/>
    <col min="7229" max="7229" width="1.5703125" style="97" customWidth="1"/>
    <col min="7230" max="7234" width="0.85546875" style="97"/>
    <col min="7235" max="7235" width="0.42578125" style="97" customWidth="1"/>
    <col min="7236" max="7237" width="0" style="97" hidden="1" customWidth="1"/>
    <col min="7238" max="7248" width="0.85546875" style="97"/>
    <col min="7249" max="7249" width="0.5703125" style="97" customWidth="1"/>
    <col min="7250" max="7250" width="0" style="97" hidden="1" customWidth="1"/>
    <col min="7251" max="7261" width="0.85546875" style="97"/>
    <col min="7262" max="7262" width="0.5703125" style="97" customWidth="1"/>
    <col min="7263" max="7263" width="0" style="97" hidden="1" customWidth="1"/>
    <col min="7264" max="7264" width="2" style="97" bestFit="1" customWidth="1"/>
    <col min="7265" max="7271" width="0.85546875" style="97"/>
    <col min="7272" max="7276" width="0.7109375" style="97" customWidth="1"/>
    <col min="7277" max="7278" width="1.42578125" style="97" customWidth="1"/>
    <col min="7279" max="7281" width="1" style="97" customWidth="1"/>
    <col min="7282" max="7424" width="0.85546875" style="97"/>
    <col min="7425" max="7466" width="1.28515625" style="97" customWidth="1"/>
    <col min="7467" max="7467" width="2.85546875" style="97" customWidth="1"/>
    <col min="7468" max="7468" width="0.140625" style="97" customWidth="1"/>
    <col min="7469" max="7469" width="0" style="97" hidden="1" customWidth="1"/>
    <col min="7470" max="7478" width="0.85546875" style="97"/>
    <col min="7479" max="7479" width="0.85546875" style="97" customWidth="1"/>
    <col min="7480" max="7481" width="0" style="97" hidden="1" customWidth="1"/>
    <col min="7482" max="7484" width="0.85546875" style="97"/>
    <col min="7485" max="7485" width="1.5703125" style="97" customWidth="1"/>
    <col min="7486" max="7490" width="0.85546875" style="97"/>
    <col min="7491" max="7491" width="0.42578125" style="97" customWidth="1"/>
    <col min="7492" max="7493" width="0" style="97" hidden="1" customWidth="1"/>
    <col min="7494" max="7504" width="0.85546875" style="97"/>
    <col min="7505" max="7505" width="0.5703125" style="97" customWidth="1"/>
    <col min="7506" max="7506" width="0" style="97" hidden="1" customWidth="1"/>
    <col min="7507" max="7517" width="0.85546875" style="97"/>
    <col min="7518" max="7518" width="0.5703125" style="97" customWidth="1"/>
    <col min="7519" max="7519" width="0" style="97" hidden="1" customWidth="1"/>
    <col min="7520" max="7520" width="2" style="97" bestFit="1" customWidth="1"/>
    <col min="7521" max="7527" width="0.85546875" style="97"/>
    <col min="7528" max="7532" width="0.7109375" style="97" customWidth="1"/>
    <col min="7533" max="7534" width="1.42578125" style="97" customWidth="1"/>
    <col min="7535" max="7537" width="1" style="97" customWidth="1"/>
    <col min="7538" max="7680" width="0.85546875" style="97"/>
    <col min="7681" max="7722" width="1.28515625" style="97" customWidth="1"/>
    <col min="7723" max="7723" width="2.85546875" style="97" customWidth="1"/>
    <col min="7724" max="7724" width="0.140625" style="97" customWidth="1"/>
    <col min="7725" max="7725" width="0" style="97" hidden="1" customWidth="1"/>
    <col min="7726" max="7734" width="0.85546875" style="97"/>
    <col min="7735" max="7735" width="0.85546875" style="97" customWidth="1"/>
    <col min="7736" max="7737" width="0" style="97" hidden="1" customWidth="1"/>
    <col min="7738" max="7740" width="0.85546875" style="97"/>
    <col min="7741" max="7741" width="1.5703125" style="97" customWidth="1"/>
    <col min="7742" max="7746" width="0.85546875" style="97"/>
    <col min="7747" max="7747" width="0.42578125" style="97" customWidth="1"/>
    <col min="7748" max="7749" width="0" style="97" hidden="1" customWidth="1"/>
    <col min="7750" max="7760" width="0.85546875" style="97"/>
    <col min="7761" max="7761" width="0.5703125" style="97" customWidth="1"/>
    <col min="7762" max="7762" width="0" style="97" hidden="1" customWidth="1"/>
    <col min="7763" max="7773" width="0.85546875" style="97"/>
    <col min="7774" max="7774" width="0.5703125" style="97" customWidth="1"/>
    <col min="7775" max="7775" width="0" style="97" hidden="1" customWidth="1"/>
    <col min="7776" max="7776" width="2" style="97" bestFit="1" customWidth="1"/>
    <col min="7777" max="7783" width="0.85546875" style="97"/>
    <col min="7784" max="7788" width="0.7109375" style="97" customWidth="1"/>
    <col min="7789" max="7790" width="1.42578125" style="97" customWidth="1"/>
    <col min="7791" max="7793" width="1" style="97" customWidth="1"/>
    <col min="7794" max="7936" width="0.85546875" style="97"/>
    <col min="7937" max="7978" width="1.28515625" style="97" customWidth="1"/>
    <col min="7979" max="7979" width="2.85546875" style="97" customWidth="1"/>
    <col min="7980" max="7980" width="0.140625" style="97" customWidth="1"/>
    <col min="7981" max="7981" width="0" style="97" hidden="1" customWidth="1"/>
    <col min="7982" max="7990" width="0.85546875" style="97"/>
    <col min="7991" max="7991" width="0.85546875" style="97" customWidth="1"/>
    <col min="7992" max="7993" width="0" style="97" hidden="1" customWidth="1"/>
    <col min="7994" max="7996" width="0.85546875" style="97"/>
    <col min="7997" max="7997" width="1.5703125" style="97" customWidth="1"/>
    <col min="7998" max="8002" width="0.85546875" style="97"/>
    <col min="8003" max="8003" width="0.42578125" style="97" customWidth="1"/>
    <col min="8004" max="8005" width="0" style="97" hidden="1" customWidth="1"/>
    <col min="8006" max="8016" width="0.85546875" style="97"/>
    <col min="8017" max="8017" width="0.5703125" style="97" customWidth="1"/>
    <col min="8018" max="8018" width="0" style="97" hidden="1" customWidth="1"/>
    <col min="8019" max="8029" width="0.85546875" style="97"/>
    <col min="8030" max="8030" width="0.5703125" style="97" customWidth="1"/>
    <col min="8031" max="8031" width="0" style="97" hidden="1" customWidth="1"/>
    <col min="8032" max="8032" width="2" style="97" bestFit="1" customWidth="1"/>
    <col min="8033" max="8039" width="0.85546875" style="97"/>
    <col min="8040" max="8044" width="0.7109375" style="97" customWidth="1"/>
    <col min="8045" max="8046" width="1.42578125" style="97" customWidth="1"/>
    <col min="8047" max="8049" width="1" style="97" customWidth="1"/>
    <col min="8050" max="8192" width="0.85546875" style="97"/>
    <col min="8193" max="8234" width="1.28515625" style="97" customWidth="1"/>
    <col min="8235" max="8235" width="2.85546875" style="97" customWidth="1"/>
    <col min="8236" max="8236" width="0.140625" style="97" customWidth="1"/>
    <col min="8237" max="8237" width="0" style="97" hidden="1" customWidth="1"/>
    <col min="8238" max="8246" width="0.85546875" style="97"/>
    <col min="8247" max="8247" width="0.85546875" style="97" customWidth="1"/>
    <col min="8248" max="8249" width="0" style="97" hidden="1" customWidth="1"/>
    <col min="8250" max="8252" width="0.85546875" style="97"/>
    <col min="8253" max="8253" width="1.5703125" style="97" customWidth="1"/>
    <col min="8254" max="8258" width="0.85546875" style="97"/>
    <col min="8259" max="8259" width="0.42578125" style="97" customWidth="1"/>
    <col min="8260" max="8261" width="0" style="97" hidden="1" customWidth="1"/>
    <col min="8262" max="8272" width="0.85546875" style="97"/>
    <col min="8273" max="8273" width="0.5703125" style="97" customWidth="1"/>
    <col min="8274" max="8274" width="0" style="97" hidden="1" customWidth="1"/>
    <col min="8275" max="8285" width="0.85546875" style="97"/>
    <col min="8286" max="8286" width="0.5703125" style="97" customWidth="1"/>
    <col min="8287" max="8287" width="0" style="97" hidden="1" customWidth="1"/>
    <col min="8288" max="8288" width="2" style="97" bestFit="1" customWidth="1"/>
    <col min="8289" max="8295" width="0.85546875" style="97"/>
    <col min="8296" max="8300" width="0.7109375" style="97" customWidth="1"/>
    <col min="8301" max="8302" width="1.42578125" style="97" customWidth="1"/>
    <col min="8303" max="8305" width="1" style="97" customWidth="1"/>
    <col min="8306" max="8448" width="0.85546875" style="97"/>
    <col min="8449" max="8490" width="1.28515625" style="97" customWidth="1"/>
    <col min="8491" max="8491" width="2.85546875" style="97" customWidth="1"/>
    <col min="8492" max="8492" width="0.140625" style="97" customWidth="1"/>
    <col min="8493" max="8493" width="0" style="97" hidden="1" customWidth="1"/>
    <col min="8494" max="8502" width="0.85546875" style="97"/>
    <col min="8503" max="8503" width="0.85546875" style="97" customWidth="1"/>
    <col min="8504" max="8505" width="0" style="97" hidden="1" customWidth="1"/>
    <col min="8506" max="8508" width="0.85546875" style="97"/>
    <col min="8509" max="8509" width="1.5703125" style="97" customWidth="1"/>
    <col min="8510" max="8514" width="0.85546875" style="97"/>
    <col min="8515" max="8515" width="0.42578125" style="97" customWidth="1"/>
    <col min="8516" max="8517" width="0" style="97" hidden="1" customWidth="1"/>
    <col min="8518" max="8528" width="0.85546875" style="97"/>
    <col min="8529" max="8529" width="0.5703125" style="97" customWidth="1"/>
    <col min="8530" max="8530" width="0" style="97" hidden="1" customWidth="1"/>
    <col min="8531" max="8541" width="0.85546875" style="97"/>
    <col min="8542" max="8542" width="0.5703125" style="97" customWidth="1"/>
    <col min="8543" max="8543" width="0" style="97" hidden="1" customWidth="1"/>
    <col min="8544" max="8544" width="2" style="97" bestFit="1" customWidth="1"/>
    <col min="8545" max="8551" width="0.85546875" style="97"/>
    <col min="8552" max="8556" width="0.7109375" style="97" customWidth="1"/>
    <col min="8557" max="8558" width="1.42578125" style="97" customWidth="1"/>
    <col min="8559" max="8561" width="1" style="97" customWidth="1"/>
    <col min="8562" max="8704" width="0.85546875" style="97"/>
    <col min="8705" max="8746" width="1.28515625" style="97" customWidth="1"/>
    <col min="8747" max="8747" width="2.85546875" style="97" customWidth="1"/>
    <col min="8748" max="8748" width="0.140625" style="97" customWidth="1"/>
    <col min="8749" max="8749" width="0" style="97" hidden="1" customWidth="1"/>
    <col min="8750" max="8758" width="0.85546875" style="97"/>
    <col min="8759" max="8759" width="0.85546875" style="97" customWidth="1"/>
    <col min="8760" max="8761" width="0" style="97" hidden="1" customWidth="1"/>
    <col min="8762" max="8764" width="0.85546875" style="97"/>
    <col min="8765" max="8765" width="1.5703125" style="97" customWidth="1"/>
    <col min="8766" max="8770" width="0.85546875" style="97"/>
    <col min="8771" max="8771" width="0.42578125" style="97" customWidth="1"/>
    <col min="8772" max="8773" width="0" style="97" hidden="1" customWidth="1"/>
    <col min="8774" max="8784" width="0.85546875" style="97"/>
    <col min="8785" max="8785" width="0.5703125" style="97" customWidth="1"/>
    <col min="8786" max="8786" width="0" style="97" hidden="1" customWidth="1"/>
    <col min="8787" max="8797" width="0.85546875" style="97"/>
    <col min="8798" max="8798" width="0.5703125" style="97" customWidth="1"/>
    <col min="8799" max="8799" width="0" style="97" hidden="1" customWidth="1"/>
    <col min="8800" max="8800" width="2" style="97" bestFit="1" customWidth="1"/>
    <col min="8801" max="8807" width="0.85546875" style="97"/>
    <col min="8808" max="8812" width="0.7109375" style="97" customWidth="1"/>
    <col min="8813" max="8814" width="1.42578125" style="97" customWidth="1"/>
    <col min="8815" max="8817" width="1" style="97" customWidth="1"/>
    <col min="8818" max="8960" width="0.85546875" style="97"/>
    <col min="8961" max="9002" width="1.28515625" style="97" customWidth="1"/>
    <col min="9003" max="9003" width="2.85546875" style="97" customWidth="1"/>
    <col min="9004" max="9004" width="0.140625" style="97" customWidth="1"/>
    <col min="9005" max="9005" width="0" style="97" hidden="1" customWidth="1"/>
    <col min="9006" max="9014" width="0.85546875" style="97"/>
    <col min="9015" max="9015" width="0.85546875" style="97" customWidth="1"/>
    <col min="9016" max="9017" width="0" style="97" hidden="1" customWidth="1"/>
    <col min="9018" max="9020" width="0.85546875" style="97"/>
    <col min="9021" max="9021" width="1.5703125" style="97" customWidth="1"/>
    <col min="9022" max="9026" width="0.85546875" style="97"/>
    <col min="9027" max="9027" width="0.42578125" style="97" customWidth="1"/>
    <col min="9028" max="9029" width="0" style="97" hidden="1" customWidth="1"/>
    <col min="9030" max="9040" width="0.85546875" style="97"/>
    <col min="9041" max="9041" width="0.5703125" style="97" customWidth="1"/>
    <col min="9042" max="9042" width="0" style="97" hidden="1" customWidth="1"/>
    <col min="9043" max="9053" width="0.85546875" style="97"/>
    <col min="9054" max="9054" width="0.5703125" style="97" customWidth="1"/>
    <col min="9055" max="9055" width="0" style="97" hidden="1" customWidth="1"/>
    <col min="9056" max="9056" width="2" style="97" bestFit="1" customWidth="1"/>
    <col min="9057" max="9063" width="0.85546875" style="97"/>
    <col min="9064" max="9068" width="0.7109375" style="97" customWidth="1"/>
    <col min="9069" max="9070" width="1.42578125" style="97" customWidth="1"/>
    <col min="9071" max="9073" width="1" style="97" customWidth="1"/>
    <col min="9074" max="9216" width="0.85546875" style="97"/>
    <col min="9217" max="9258" width="1.28515625" style="97" customWidth="1"/>
    <col min="9259" max="9259" width="2.85546875" style="97" customWidth="1"/>
    <col min="9260" max="9260" width="0.140625" style="97" customWidth="1"/>
    <col min="9261" max="9261" width="0" style="97" hidden="1" customWidth="1"/>
    <col min="9262" max="9270" width="0.85546875" style="97"/>
    <col min="9271" max="9271" width="0.85546875" style="97" customWidth="1"/>
    <col min="9272" max="9273" width="0" style="97" hidden="1" customWidth="1"/>
    <col min="9274" max="9276" width="0.85546875" style="97"/>
    <col min="9277" max="9277" width="1.5703125" style="97" customWidth="1"/>
    <col min="9278" max="9282" width="0.85546875" style="97"/>
    <col min="9283" max="9283" width="0.42578125" style="97" customWidth="1"/>
    <col min="9284" max="9285" width="0" style="97" hidden="1" customWidth="1"/>
    <col min="9286" max="9296" width="0.85546875" style="97"/>
    <col min="9297" max="9297" width="0.5703125" style="97" customWidth="1"/>
    <col min="9298" max="9298" width="0" style="97" hidden="1" customWidth="1"/>
    <col min="9299" max="9309" width="0.85546875" style="97"/>
    <col min="9310" max="9310" width="0.5703125" style="97" customWidth="1"/>
    <col min="9311" max="9311" width="0" style="97" hidden="1" customWidth="1"/>
    <col min="9312" max="9312" width="2" style="97" bestFit="1" customWidth="1"/>
    <col min="9313" max="9319" width="0.85546875" style="97"/>
    <col min="9320" max="9324" width="0.7109375" style="97" customWidth="1"/>
    <col min="9325" max="9326" width="1.42578125" style="97" customWidth="1"/>
    <col min="9327" max="9329" width="1" style="97" customWidth="1"/>
    <col min="9330" max="9472" width="0.85546875" style="97"/>
    <col min="9473" max="9514" width="1.28515625" style="97" customWidth="1"/>
    <col min="9515" max="9515" width="2.85546875" style="97" customWidth="1"/>
    <col min="9516" max="9516" width="0.140625" style="97" customWidth="1"/>
    <col min="9517" max="9517" width="0" style="97" hidden="1" customWidth="1"/>
    <col min="9518" max="9526" width="0.85546875" style="97"/>
    <col min="9527" max="9527" width="0.85546875" style="97" customWidth="1"/>
    <col min="9528" max="9529" width="0" style="97" hidden="1" customWidth="1"/>
    <col min="9530" max="9532" width="0.85546875" style="97"/>
    <col min="9533" max="9533" width="1.5703125" style="97" customWidth="1"/>
    <col min="9534" max="9538" width="0.85546875" style="97"/>
    <col min="9539" max="9539" width="0.42578125" style="97" customWidth="1"/>
    <col min="9540" max="9541" width="0" style="97" hidden="1" customWidth="1"/>
    <col min="9542" max="9552" width="0.85546875" style="97"/>
    <col min="9553" max="9553" width="0.5703125" style="97" customWidth="1"/>
    <col min="9554" max="9554" width="0" style="97" hidden="1" customWidth="1"/>
    <col min="9555" max="9565" width="0.85546875" style="97"/>
    <col min="9566" max="9566" width="0.5703125" style="97" customWidth="1"/>
    <col min="9567" max="9567" width="0" style="97" hidden="1" customWidth="1"/>
    <col min="9568" max="9568" width="2" style="97" bestFit="1" customWidth="1"/>
    <col min="9569" max="9575" width="0.85546875" style="97"/>
    <col min="9576" max="9580" width="0.7109375" style="97" customWidth="1"/>
    <col min="9581" max="9582" width="1.42578125" style="97" customWidth="1"/>
    <col min="9583" max="9585" width="1" style="97" customWidth="1"/>
    <col min="9586" max="9728" width="0.85546875" style="97"/>
    <col min="9729" max="9770" width="1.28515625" style="97" customWidth="1"/>
    <col min="9771" max="9771" width="2.85546875" style="97" customWidth="1"/>
    <col min="9772" max="9772" width="0.140625" style="97" customWidth="1"/>
    <col min="9773" max="9773" width="0" style="97" hidden="1" customWidth="1"/>
    <col min="9774" max="9782" width="0.85546875" style="97"/>
    <col min="9783" max="9783" width="0.85546875" style="97" customWidth="1"/>
    <col min="9784" max="9785" width="0" style="97" hidden="1" customWidth="1"/>
    <col min="9786" max="9788" width="0.85546875" style="97"/>
    <col min="9789" max="9789" width="1.5703125" style="97" customWidth="1"/>
    <col min="9790" max="9794" width="0.85546875" style="97"/>
    <col min="9795" max="9795" width="0.42578125" style="97" customWidth="1"/>
    <col min="9796" max="9797" width="0" style="97" hidden="1" customWidth="1"/>
    <col min="9798" max="9808" width="0.85546875" style="97"/>
    <col min="9809" max="9809" width="0.5703125" style="97" customWidth="1"/>
    <col min="9810" max="9810" width="0" style="97" hidden="1" customWidth="1"/>
    <col min="9811" max="9821" width="0.85546875" style="97"/>
    <col min="9822" max="9822" width="0.5703125" style="97" customWidth="1"/>
    <col min="9823" max="9823" width="0" style="97" hidden="1" customWidth="1"/>
    <col min="9824" max="9824" width="2" style="97" bestFit="1" customWidth="1"/>
    <col min="9825" max="9831" width="0.85546875" style="97"/>
    <col min="9832" max="9836" width="0.7109375" style="97" customWidth="1"/>
    <col min="9837" max="9838" width="1.42578125" style="97" customWidth="1"/>
    <col min="9839" max="9841" width="1" style="97" customWidth="1"/>
    <col min="9842" max="9984" width="0.85546875" style="97"/>
    <col min="9985" max="10026" width="1.28515625" style="97" customWidth="1"/>
    <col min="10027" max="10027" width="2.85546875" style="97" customWidth="1"/>
    <col min="10028" max="10028" width="0.140625" style="97" customWidth="1"/>
    <col min="10029" max="10029" width="0" style="97" hidden="1" customWidth="1"/>
    <col min="10030" max="10038" width="0.85546875" style="97"/>
    <col min="10039" max="10039" width="0.85546875" style="97" customWidth="1"/>
    <col min="10040" max="10041" width="0" style="97" hidden="1" customWidth="1"/>
    <col min="10042" max="10044" width="0.85546875" style="97"/>
    <col min="10045" max="10045" width="1.5703125" style="97" customWidth="1"/>
    <col min="10046" max="10050" width="0.85546875" style="97"/>
    <col min="10051" max="10051" width="0.42578125" style="97" customWidth="1"/>
    <col min="10052" max="10053" width="0" style="97" hidden="1" customWidth="1"/>
    <col min="10054" max="10064" width="0.85546875" style="97"/>
    <col min="10065" max="10065" width="0.5703125" style="97" customWidth="1"/>
    <col min="10066" max="10066" width="0" style="97" hidden="1" customWidth="1"/>
    <col min="10067" max="10077" width="0.85546875" style="97"/>
    <col min="10078" max="10078" width="0.5703125" style="97" customWidth="1"/>
    <col min="10079" max="10079" width="0" style="97" hidden="1" customWidth="1"/>
    <col min="10080" max="10080" width="2" style="97" bestFit="1" customWidth="1"/>
    <col min="10081" max="10087" width="0.85546875" style="97"/>
    <col min="10088" max="10092" width="0.7109375" style="97" customWidth="1"/>
    <col min="10093" max="10094" width="1.42578125" style="97" customWidth="1"/>
    <col min="10095" max="10097" width="1" style="97" customWidth="1"/>
    <col min="10098" max="10240" width="0.85546875" style="97"/>
    <col min="10241" max="10282" width="1.28515625" style="97" customWidth="1"/>
    <col min="10283" max="10283" width="2.85546875" style="97" customWidth="1"/>
    <col min="10284" max="10284" width="0.140625" style="97" customWidth="1"/>
    <col min="10285" max="10285" width="0" style="97" hidden="1" customWidth="1"/>
    <col min="10286" max="10294" width="0.85546875" style="97"/>
    <col min="10295" max="10295" width="0.85546875" style="97" customWidth="1"/>
    <col min="10296" max="10297" width="0" style="97" hidden="1" customWidth="1"/>
    <col min="10298" max="10300" width="0.85546875" style="97"/>
    <col min="10301" max="10301" width="1.5703125" style="97" customWidth="1"/>
    <col min="10302" max="10306" width="0.85546875" style="97"/>
    <col min="10307" max="10307" width="0.42578125" style="97" customWidth="1"/>
    <col min="10308" max="10309" width="0" style="97" hidden="1" customWidth="1"/>
    <col min="10310" max="10320" width="0.85546875" style="97"/>
    <col min="10321" max="10321" width="0.5703125" style="97" customWidth="1"/>
    <col min="10322" max="10322" width="0" style="97" hidden="1" customWidth="1"/>
    <col min="10323" max="10333" width="0.85546875" style="97"/>
    <col min="10334" max="10334" width="0.5703125" style="97" customWidth="1"/>
    <col min="10335" max="10335" width="0" style="97" hidden="1" customWidth="1"/>
    <col min="10336" max="10336" width="2" style="97" bestFit="1" customWidth="1"/>
    <col min="10337" max="10343" width="0.85546875" style="97"/>
    <col min="10344" max="10348" width="0.7109375" style="97" customWidth="1"/>
    <col min="10349" max="10350" width="1.42578125" style="97" customWidth="1"/>
    <col min="10351" max="10353" width="1" style="97" customWidth="1"/>
    <col min="10354" max="10496" width="0.85546875" style="97"/>
    <col min="10497" max="10538" width="1.28515625" style="97" customWidth="1"/>
    <col min="10539" max="10539" width="2.85546875" style="97" customWidth="1"/>
    <col min="10540" max="10540" width="0.140625" style="97" customWidth="1"/>
    <col min="10541" max="10541" width="0" style="97" hidden="1" customWidth="1"/>
    <col min="10542" max="10550" width="0.85546875" style="97"/>
    <col min="10551" max="10551" width="0.85546875" style="97" customWidth="1"/>
    <col min="10552" max="10553" width="0" style="97" hidden="1" customWidth="1"/>
    <col min="10554" max="10556" width="0.85546875" style="97"/>
    <col min="10557" max="10557" width="1.5703125" style="97" customWidth="1"/>
    <col min="10558" max="10562" width="0.85546875" style="97"/>
    <col min="10563" max="10563" width="0.42578125" style="97" customWidth="1"/>
    <col min="10564" max="10565" width="0" style="97" hidden="1" customWidth="1"/>
    <col min="10566" max="10576" width="0.85546875" style="97"/>
    <col min="10577" max="10577" width="0.5703125" style="97" customWidth="1"/>
    <col min="10578" max="10578" width="0" style="97" hidden="1" customWidth="1"/>
    <col min="10579" max="10589" width="0.85546875" style="97"/>
    <col min="10590" max="10590" width="0.5703125" style="97" customWidth="1"/>
    <col min="10591" max="10591" width="0" style="97" hidden="1" customWidth="1"/>
    <col min="10592" max="10592" width="2" style="97" bestFit="1" customWidth="1"/>
    <col min="10593" max="10599" width="0.85546875" style="97"/>
    <col min="10600" max="10604" width="0.7109375" style="97" customWidth="1"/>
    <col min="10605" max="10606" width="1.42578125" style="97" customWidth="1"/>
    <col min="10607" max="10609" width="1" style="97" customWidth="1"/>
    <col min="10610" max="10752" width="0.85546875" style="97"/>
    <col min="10753" max="10794" width="1.28515625" style="97" customWidth="1"/>
    <col min="10795" max="10795" width="2.85546875" style="97" customWidth="1"/>
    <col min="10796" max="10796" width="0.140625" style="97" customWidth="1"/>
    <col min="10797" max="10797" width="0" style="97" hidden="1" customWidth="1"/>
    <col min="10798" max="10806" width="0.85546875" style="97"/>
    <col min="10807" max="10807" width="0.85546875" style="97" customWidth="1"/>
    <col min="10808" max="10809" width="0" style="97" hidden="1" customWidth="1"/>
    <col min="10810" max="10812" width="0.85546875" style="97"/>
    <col min="10813" max="10813" width="1.5703125" style="97" customWidth="1"/>
    <col min="10814" max="10818" width="0.85546875" style="97"/>
    <col min="10819" max="10819" width="0.42578125" style="97" customWidth="1"/>
    <col min="10820" max="10821" width="0" style="97" hidden="1" customWidth="1"/>
    <col min="10822" max="10832" width="0.85546875" style="97"/>
    <col min="10833" max="10833" width="0.5703125" style="97" customWidth="1"/>
    <col min="10834" max="10834" width="0" style="97" hidden="1" customWidth="1"/>
    <col min="10835" max="10845" width="0.85546875" style="97"/>
    <col min="10846" max="10846" width="0.5703125" style="97" customWidth="1"/>
    <col min="10847" max="10847" width="0" style="97" hidden="1" customWidth="1"/>
    <col min="10848" max="10848" width="2" style="97" bestFit="1" customWidth="1"/>
    <col min="10849" max="10855" width="0.85546875" style="97"/>
    <col min="10856" max="10860" width="0.7109375" style="97" customWidth="1"/>
    <col min="10861" max="10862" width="1.42578125" style="97" customWidth="1"/>
    <col min="10863" max="10865" width="1" style="97" customWidth="1"/>
    <col min="10866" max="11008" width="0.85546875" style="97"/>
    <col min="11009" max="11050" width="1.28515625" style="97" customWidth="1"/>
    <col min="11051" max="11051" width="2.85546875" style="97" customWidth="1"/>
    <col min="11052" max="11052" width="0.140625" style="97" customWidth="1"/>
    <col min="11053" max="11053" width="0" style="97" hidden="1" customWidth="1"/>
    <col min="11054" max="11062" width="0.85546875" style="97"/>
    <col min="11063" max="11063" width="0.85546875" style="97" customWidth="1"/>
    <col min="11064" max="11065" width="0" style="97" hidden="1" customWidth="1"/>
    <col min="11066" max="11068" width="0.85546875" style="97"/>
    <col min="11069" max="11069" width="1.5703125" style="97" customWidth="1"/>
    <col min="11070" max="11074" width="0.85546875" style="97"/>
    <col min="11075" max="11075" width="0.42578125" style="97" customWidth="1"/>
    <col min="11076" max="11077" width="0" style="97" hidden="1" customWidth="1"/>
    <col min="11078" max="11088" width="0.85546875" style="97"/>
    <col min="11089" max="11089" width="0.5703125" style="97" customWidth="1"/>
    <col min="11090" max="11090" width="0" style="97" hidden="1" customWidth="1"/>
    <col min="11091" max="11101" width="0.85546875" style="97"/>
    <col min="11102" max="11102" width="0.5703125" style="97" customWidth="1"/>
    <col min="11103" max="11103" width="0" style="97" hidden="1" customWidth="1"/>
    <col min="11104" max="11104" width="2" style="97" bestFit="1" customWidth="1"/>
    <col min="11105" max="11111" width="0.85546875" style="97"/>
    <col min="11112" max="11116" width="0.7109375" style="97" customWidth="1"/>
    <col min="11117" max="11118" width="1.42578125" style="97" customWidth="1"/>
    <col min="11119" max="11121" width="1" style="97" customWidth="1"/>
    <col min="11122" max="11264" width="0.85546875" style="97"/>
    <col min="11265" max="11306" width="1.28515625" style="97" customWidth="1"/>
    <col min="11307" max="11307" width="2.85546875" style="97" customWidth="1"/>
    <col min="11308" max="11308" width="0.140625" style="97" customWidth="1"/>
    <col min="11309" max="11309" width="0" style="97" hidden="1" customWidth="1"/>
    <col min="11310" max="11318" width="0.85546875" style="97"/>
    <col min="11319" max="11319" width="0.85546875" style="97" customWidth="1"/>
    <col min="11320" max="11321" width="0" style="97" hidden="1" customWidth="1"/>
    <col min="11322" max="11324" width="0.85546875" style="97"/>
    <col min="11325" max="11325" width="1.5703125" style="97" customWidth="1"/>
    <col min="11326" max="11330" width="0.85546875" style="97"/>
    <col min="11331" max="11331" width="0.42578125" style="97" customWidth="1"/>
    <col min="11332" max="11333" width="0" style="97" hidden="1" customWidth="1"/>
    <col min="11334" max="11344" width="0.85546875" style="97"/>
    <col min="11345" max="11345" width="0.5703125" style="97" customWidth="1"/>
    <col min="11346" max="11346" width="0" style="97" hidden="1" customWidth="1"/>
    <col min="11347" max="11357" width="0.85546875" style="97"/>
    <col min="11358" max="11358" width="0.5703125" style="97" customWidth="1"/>
    <col min="11359" max="11359" width="0" style="97" hidden="1" customWidth="1"/>
    <col min="11360" max="11360" width="2" style="97" bestFit="1" customWidth="1"/>
    <col min="11361" max="11367" width="0.85546875" style="97"/>
    <col min="11368" max="11372" width="0.7109375" style="97" customWidth="1"/>
    <col min="11373" max="11374" width="1.42578125" style="97" customWidth="1"/>
    <col min="11375" max="11377" width="1" style="97" customWidth="1"/>
    <col min="11378" max="11520" width="0.85546875" style="97"/>
    <col min="11521" max="11562" width="1.28515625" style="97" customWidth="1"/>
    <col min="11563" max="11563" width="2.85546875" style="97" customWidth="1"/>
    <col min="11564" max="11564" width="0.140625" style="97" customWidth="1"/>
    <col min="11565" max="11565" width="0" style="97" hidden="1" customWidth="1"/>
    <col min="11566" max="11574" width="0.85546875" style="97"/>
    <col min="11575" max="11575" width="0.85546875" style="97" customWidth="1"/>
    <col min="11576" max="11577" width="0" style="97" hidden="1" customWidth="1"/>
    <col min="11578" max="11580" width="0.85546875" style="97"/>
    <col min="11581" max="11581" width="1.5703125" style="97" customWidth="1"/>
    <col min="11582" max="11586" width="0.85546875" style="97"/>
    <col min="11587" max="11587" width="0.42578125" style="97" customWidth="1"/>
    <col min="11588" max="11589" width="0" style="97" hidden="1" customWidth="1"/>
    <col min="11590" max="11600" width="0.85546875" style="97"/>
    <col min="11601" max="11601" width="0.5703125" style="97" customWidth="1"/>
    <col min="11602" max="11602" width="0" style="97" hidden="1" customWidth="1"/>
    <col min="11603" max="11613" width="0.85546875" style="97"/>
    <col min="11614" max="11614" width="0.5703125" style="97" customWidth="1"/>
    <col min="11615" max="11615" width="0" style="97" hidden="1" customWidth="1"/>
    <col min="11616" max="11616" width="2" style="97" bestFit="1" customWidth="1"/>
    <col min="11617" max="11623" width="0.85546875" style="97"/>
    <col min="11624" max="11628" width="0.7109375" style="97" customWidth="1"/>
    <col min="11629" max="11630" width="1.42578125" style="97" customWidth="1"/>
    <col min="11631" max="11633" width="1" style="97" customWidth="1"/>
    <col min="11634" max="11776" width="0.85546875" style="97"/>
    <col min="11777" max="11818" width="1.28515625" style="97" customWidth="1"/>
    <col min="11819" max="11819" width="2.85546875" style="97" customWidth="1"/>
    <col min="11820" max="11820" width="0.140625" style="97" customWidth="1"/>
    <col min="11821" max="11821" width="0" style="97" hidden="1" customWidth="1"/>
    <col min="11822" max="11830" width="0.85546875" style="97"/>
    <col min="11831" max="11831" width="0.85546875" style="97" customWidth="1"/>
    <col min="11832" max="11833" width="0" style="97" hidden="1" customWidth="1"/>
    <col min="11834" max="11836" width="0.85546875" style="97"/>
    <col min="11837" max="11837" width="1.5703125" style="97" customWidth="1"/>
    <col min="11838" max="11842" width="0.85546875" style="97"/>
    <col min="11843" max="11843" width="0.42578125" style="97" customWidth="1"/>
    <col min="11844" max="11845" width="0" style="97" hidden="1" customWidth="1"/>
    <col min="11846" max="11856" width="0.85546875" style="97"/>
    <col min="11857" max="11857" width="0.5703125" style="97" customWidth="1"/>
    <col min="11858" max="11858" width="0" style="97" hidden="1" customWidth="1"/>
    <col min="11859" max="11869" width="0.85546875" style="97"/>
    <col min="11870" max="11870" width="0.5703125" style="97" customWidth="1"/>
    <col min="11871" max="11871" width="0" style="97" hidden="1" customWidth="1"/>
    <col min="11872" max="11872" width="2" style="97" bestFit="1" customWidth="1"/>
    <col min="11873" max="11879" width="0.85546875" style="97"/>
    <col min="11880" max="11884" width="0.7109375" style="97" customWidth="1"/>
    <col min="11885" max="11886" width="1.42578125" style="97" customWidth="1"/>
    <col min="11887" max="11889" width="1" style="97" customWidth="1"/>
    <col min="11890" max="12032" width="0.85546875" style="97"/>
    <col min="12033" max="12074" width="1.28515625" style="97" customWidth="1"/>
    <col min="12075" max="12075" width="2.85546875" style="97" customWidth="1"/>
    <col min="12076" max="12076" width="0.140625" style="97" customWidth="1"/>
    <col min="12077" max="12077" width="0" style="97" hidden="1" customWidth="1"/>
    <col min="12078" max="12086" width="0.85546875" style="97"/>
    <col min="12087" max="12087" width="0.85546875" style="97" customWidth="1"/>
    <col min="12088" max="12089" width="0" style="97" hidden="1" customWidth="1"/>
    <col min="12090" max="12092" width="0.85546875" style="97"/>
    <col min="12093" max="12093" width="1.5703125" style="97" customWidth="1"/>
    <col min="12094" max="12098" width="0.85546875" style="97"/>
    <col min="12099" max="12099" width="0.42578125" style="97" customWidth="1"/>
    <col min="12100" max="12101" width="0" style="97" hidden="1" customWidth="1"/>
    <col min="12102" max="12112" width="0.85546875" style="97"/>
    <col min="12113" max="12113" width="0.5703125" style="97" customWidth="1"/>
    <col min="12114" max="12114" width="0" style="97" hidden="1" customWidth="1"/>
    <col min="12115" max="12125" width="0.85546875" style="97"/>
    <col min="12126" max="12126" width="0.5703125" style="97" customWidth="1"/>
    <col min="12127" max="12127" width="0" style="97" hidden="1" customWidth="1"/>
    <col min="12128" max="12128" width="2" style="97" bestFit="1" customWidth="1"/>
    <col min="12129" max="12135" width="0.85546875" style="97"/>
    <col min="12136" max="12140" width="0.7109375" style="97" customWidth="1"/>
    <col min="12141" max="12142" width="1.42578125" style="97" customWidth="1"/>
    <col min="12143" max="12145" width="1" style="97" customWidth="1"/>
    <col min="12146" max="12288" width="0.85546875" style="97"/>
    <col min="12289" max="12330" width="1.28515625" style="97" customWidth="1"/>
    <col min="12331" max="12331" width="2.85546875" style="97" customWidth="1"/>
    <col min="12332" max="12332" width="0.140625" style="97" customWidth="1"/>
    <col min="12333" max="12333" width="0" style="97" hidden="1" customWidth="1"/>
    <col min="12334" max="12342" width="0.85546875" style="97"/>
    <col min="12343" max="12343" width="0.85546875" style="97" customWidth="1"/>
    <col min="12344" max="12345" width="0" style="97" hidden="1" customWidth="1"/>
    <col min="12346" max="12348" width="0.85546875" style="97"/>
    <col min="12349" max="12349" width="1.5703125" style="97" customWidth="1"/>
    <col min="12350" max="12354" width="0.85546875" style="97"/>
    <col min="12355" max="12355" width="0.42578125" style="97" customWidth="1"/>
    <col min="12356" max="12357" width="0" style="97" hidden="1" customWidth="1"/>
    <col min="12358" max="12368" width="0.85546875" style="97"/>
    <col min="12369" max="12369" width="0.5703125" style="97" customWidth="1"/>
    <col min="12370" max="12370" width="0" style="97" hidden="1" customWidth="1"/>
    <col min="12371" max="12381" width="0.85546875" style="97"/>
    <col min="12382" max="12382" width="0.5703125" style="97" customWidth="1"/>
    <col min="12383" max="12383" width="0" style="97" hidden="1" customWidth="1"/>
    <col min="12384" max="12384" width="2" style="97" bestFit="1" customWidth="1"/>
    <col min="12385" max="12391" width="0.85546875" style="97"/>
    <col min="12392" max="12396" width="0.7109375" style="97" customWidth="1"/>
    <col min="12397" max="12398" width="1.42578125" style="97" customWidth="1"/>
    <col min="12399" max="12401" width="1" style="97" customWidth="1"/>
    <col min="12402" max="12544" width="0.85546875" style="97"/>
    <col min="12545" max="12586" width="1.28515625" style="97" customWidth="1"/>
    <col min="12587" max="12587" width="2.85546875" style="97" customWidth="1"/>
    <col min="12588" max="12588" width="0.140625" style="97" customWidth="1"/>
    <col min="12589" max="12589" width="0" style="97" hidden="1" customWidth="1"/>
    <col min="12590" max="12598" width="0.85546875" style="97"/>
    <col min="12599" max="12599" width="0.85546875" style="97" customWidth="1"/>
    <col min="12600" max="12601" width="0" style="97" hidden="1" customWidth="1"/>
    <col min="12602" max="12604" width="0.85546875" style="97"/>
    <col min="12605" max="12605" width="1.5703125" style="97" customWidth="1"/>
    <col min="12606" max="12610" width="0.85546875" style="97"/>
    <col min="12611" max="12611" width="0.42578125" style="97" customWidth="1"/>
    <col min="12612" max="12613" width="0" style="97" hidden="1" customWidth="1"/>
    <col min="12614" max="12624" width="0.85546875" style="97"/>
    <col min="12625" max="12625" width="0.5703125" style="97" customWidth="1"/>
    <col min="12626" max="12626" width="0" style="97" hidden="1" customWidth="1"/>
    <col min="12627" max="12637" width="0.85546875" style="97"/>
    <col min="12638" max="12638" width="0.5703125" style="97" customWidth="1"/>
    <col min="12639" max="12639" width="0" style="97" hidden="1" customWidth="1"/>
    <col min="12640" max="12640" width="2" style="97" bestFit="1" customWidth="1"/>
    <col min="12641" max="12647" width="0.85546875" style="97"/>
    <col min="12648" max="12652" width="0.7109375" style="97" customWidth="1"/>
    <col min="12653" max="12654" width="1.42578125" style="97" customWidth="1"/>
    <col min="12655" max="12657" width="1" style="97" customWidth="1"/>
    <col min="12658" max="12800" width="0.85546875" style="97"/>
    <col min="12801" max="12842" width="1.28515625" style="97" customWidth="1"/>
    <col min="12843" max="12843" width="2.85546875" style="97" customWidth="1"/>
    <col min="12844" max="12844" width="0.140625" style="97" customWidth="1"/>
    <col min="12845" max="12845" width="0" style="97" hidden="1" customWidth="1"/>
    <col min="12846" max="12854" width="0.85546875" style="97"/>
    <col min="12855" max="12855" width="0.85546875" style="97" customWidth="1"/>
    <col min="12856" max="12857" width="0" style="97" hidden="1" customWidth="1"/>
    <col min="12858" max="12860" width="0.85546875" style="97"/>
    <col min="12861" max="12861" width="1.5703125" style="97" customWidth="1"/>
    <col min="12862" max="12866" width="0.85546875" style="97"/>
    <col min="12867" max="12867" width="0.42578125" style="97" customWidth="1"/>
    <col min="12868" max="12869" width="0" style="97" hidden="1" customWidth="1"/>
    <col min="12870" max="12880" width="0.85546875" style="97"/>
    <col min="12881" max="12881" width="0.5703125" style="97" customWidth="1"/>
    <col min="12882" max="12882" width="0" style="97" hidden="1" customWidth="1"/>
    <col min="12883" max="12893" width="0.85546875" style="97"/>
    <col min="12894" max="12894" width="0.5703125" style="97" customWidth="1"/>
    <col min="12895" max="12895" width="0" style="97" hidden="1" customWidth="1"/>
    <col min="12896" max="12896" width="2" style="97" bestFit="1" customWidth="1"/>
    <col min="12897" max="12903" width="0.85546875" style="97"/>
    <col min="12904" max="12908" width="0.7109375" style="97" customWidth="1"/>
    <col min="12909" max="12910" width="1.42578125" style="97" customWidth="1"/>
    <col min="12911" max="12913" width="1" style="97" customWidth="1"/>
    <col min="12914" max="13056" width="0.85546875" style="97"/>
    <col min="13057" max="13098" width="1.28515625" style="97" customWidth="1"/>
    <col min="13099" max="13099" width="2.85546875" style="97" customWidth="1"/>
    <col min="13100" max="13100" width="0.140625" style="97" customWidth="1"/>
    <col min="13101" max="13101" width="0" style="97" hidden="1" customWidth="1"/>
    <col min="13102" max="13110" width="0.85546875" style="97"/>
    <col min="13111" max="13111" width="0.85546875" style="97" customWidth="1"/>
    <col min="13112" max="13113" width="0" style="97" hidden="1" customWidth="1"/>
    <col min="13114" max="13116" width="0.85546875" style="97"/>
    <col min="13117" max="13117" width="1.5703125" style="97" customWidth="1"/>
    <col min="13118" max="13122" width="0.85546875" style="97"/>
    <col min="13123" max="13123" width="0.42578125" style="97" customWidth="1"/>
    <col min="13124" max="13125" width="0" style="97" hidden="1" customWidth="1"/>
    <col min="13126" max="13136" width="0.85546875" style="97"/>
    <col min="13137" max="13137" width="0.5703125" style="97" customWidth="1"/>
    <col min="13138" max="13138" width="0" style="97" hidden="1" customWidth="1"/>
    <col min="13139" max="13149" width="0.85546875" style="97"/>
    <col min="13150" max="13150" width="0.5703125" style="97" customWidth="1"/>
    <col min="13151" max="13151" width="0" style="97" hidden="1" customWidth="1"/>
    <col min="13152" max="13152" width="2" style="97" bestFit="1" customWidth="1"/>
    <col min="13153" max="13159" width="0.85546875" style="97"/>
    <col min="13160" max="13164" width="0.7109375" style="97" customWidth="1"/>
    <col min="13165" max="13166" width="1.42578125" style="97" customWidth="1"/>
    <col min="13167" max="13169" width="1" style="97" customWidth="1"/>
    <col min="13170" max="13312" width="0.85546875" style="97"/>
    <col min="13313" max="13354" width="1.28515625" style="97" customWidth="1"/>
    <col min="13355" max="13355" width="2.85546875" style="97" customWidth="1"/>
    <col min="13356" max="13356" width="0.140625" style="97" customWidth="1"/>
    <col min="13357" max="13357" width="0" style="97" hidden="1" customWidth="1"/>
    <col min="13358" max="13366" width="0.85546875" style="97"/>
    <col min="13367" max="13367" width="0.85546875" style="97" customWidth="1"/>
    <col min="13368" max="13369" width="0" style="97" hidden="1" customWidth="1"/>
    <col min="13370" max="13372" width="0.85546875" style="97"/>
    <col min="13373" max="13373" width="1.5703125" style="97" customWidth="1"/>
    <col min="13374" max="13378" width="0.85546875" style="97"/>
    <col min="13379" max="13379" width="0.42578125" style="97" customWidth="1"/>
    <col min="13380" max="13381" width="0" style="97" hidden="1" customWidth="1"/>
    <col min="13382" max="13392" width="0.85546875" style="97"/>
    <col min="13393" max="13393" width="0.5703125" style="97" customWidth="1"/>
    <col min="13394" max="13394" width="0" style="97" hidden="1" customWidth="1"/>
    <col min="13395" max="13405" width="0.85546875" style="97"/>
    <col min="13406" max="13406" width="0.5703125" style="97" customWidth="1"/>
    <col min="13407" max="13407" width="0" style="97" hidden="1" customWidth="1"/>
    <col min="13408" max="13408" width="2" style="97" bestFit="1" customWidth="1"/>
    <col min="13409" max="13415" width="0.85546875" style="97"/>
    <col min="13416" max="13420" width="0.7109375" style="97" customWidth="1"/>
    <col min="13421" max="13422" width="1.42578125" style="97" customWidth="1"/>
    <col min="13423" max="13425" width="1" style="97" customWidth="1"/>
    <col min="13426" max="13568" width="0.85546875" style="97"/>
    <col min="13569" max="13610" width="1.28515625" style="97" customWidth="1"/>
    <col min="13611" max="13611" width="2.85546875" style="97" customWidth="1"/>
    <col min="13612" max="13612" width="0.140625" style="97" customWidth="1"/>
    <col min="13613" max="13613" width="0" style="97" hidden="1" customWidth="1"/>
    <col min="13614" max="13622" width="0.85546875" style="97"/>
    <col min="13623" max="13623" width="0.85546875" style="97" customWidth="1"/>
    <col min="13624" max="13625" width="0" style="97" hidden="1" customWidth="1"/>
    <col min="13626" max="13628" width="0.85546875" style="97"/>
    <col min="13629" max="13629" width="1.5703125" style="97" customWidth="1"/>
    <col min="13630" max="13634" width="0.85546875" style="97"/>
    <col min="13635" max="13635" width="0.42578125" style="97" customWidth="1"/>
    <col min="13636" max="13637" width="0" style="97" hidden="1" customWidth="1"/>
    <col min="13638" max="13648" width="0.85546875" style="97"/>
    <col min="13649" max="13649" width="0.5703125" style="97" customWidth="1"/>
    <col min="13650" max="13650" width="0" style="97" hidden="1" customWidth="1"/>
    <col min="13651" max="13661" width="0.85546875" style="97"/>
    <col min="13662" max="13662" width="0.5703125" style="97" customWidth="1"/>
    <col min="13663" max="13663" width="0" style="97" hidden="1" customWidth="1"/>
    <col min="13664" max="13664" width="2" style="97" bestFit="1" customWidth="1"/>
    <col min="13665" max="13671" width="0.85546875" style="97"/>
    <col min="13672" max="13676" width="0.7109375" style="97" customWidth="1"/>
    <col min="13677" max="13678" width="1.42578125" style="97" customWidth="1"/>
    <col min="13679" max="13681" width="1" style="97" customWidth="1"/>
    <col min="13682" max="13824" width="0.85546875" style="97"/>
    <col min="13825" max="13866" width="1.28515625" style="97" customWidth="1"/>
    <col min="13867" max="13867" width="2.85546875" style="97" customWidth="1"/>
    <col min="13868" max="13868" width="0.140625" style="97" customWidth="1"/>
    <col min="13869" max="13869" width="0" style="97" hidden="1" customWidth="1"/>
    <col min="13870" max="13878" width="0.85546875" style="97"/>
    <col min="13879" max="13879" width="0.85546875" style="97" customWidth="1"/>
    <col min="13880" max="13881" width="0" style="97" hidden="1" customWidth="1"/>
    <col min="13882" max="13884" width="0.85546875" style="97"/>
    <col min="13885" max="13885" width="1.5703125" style="97" customWidth="1"/>
    <col min="13886" max="13890" width="0.85546875" style="97"/>
    <col min="13891" max="13891" width="0.42578125" style="97" customWidth="1"/>
    <col min="13892" max="13893" width="0" style="97" hidden="1" customWidth="1"/>
    <col min="13894" max="13904" width="0.85546875" style="97"/>
    <col min="13905" max="13905" width="0.5703125" style="97" customWidth="1"/>
    <col min="13906" max="13906" width="0" style="97" hidden="1" customWidth="1"/>
    <col min="13907" max="13917" width="0.85546875" style="97"/>
    <col min="13918" max="13918" width="0.5703125" style="97" customWidth="1"/>
    <col min="13919" max="13919" width="0" style="97" hidden="1" customWidth="1"/>
    <col min="13920" max="13920" width="2" style="97" bestFit="1" customWidth="1"/>
    <col min="13921" max="13927" width="0.85546875" style="97"/>
    <col min="13928" max="13932" width="0.7109375" style="97" customWidth="1"/>
    <col min="13933" max="13934" width="1.42578125" style="97" customWidth="1"/>
    <col min="13935" max="13937" width="1" style="97" customWidth="1"/>
    <col min="13938" max="14080" width="0.85546875" style="97"/>
    <col min="14081" max="14122" width="1.28515625" style="97" customWidth="1"/>
    <col min="14123" max="14123" width="2.85546875" style="97" customWidth="1"/>
    <col min="14124" max="14124" width="0.140625" style="97" customWidth="1"/>
    <col min="14125" max="14125" width="0" style="97" hidden="1" customWidth="1"/>
    <col min="14126" max="14134" width="0.85546875" style="97"/>
    <col min="14135" max="14135" width="0.85546875" style="97" customWidth="1"/>
    <col min="14136" max="14137" width="0" style="97" hidden="1" customWidth="1"/>
    <col min="14138" max="14140" width="0.85546875" style="97"/>
    <col min="14141" max="14141" width="1.5703125" style="97" customWidth="1"/>
    <col min="14142" max="14146" width="0.85546875" style="97"/>
    <col min="14147" max="14147" width="0.42578125" style="97" customWidth="1"/>
    <col min="14148" max="14149" width="0" style="97" hidden="1" customWidth="1"/>
    <col min="14150" max="14160" width="0.85546875" style="97"/>
    <col min="14161" max="14161" width="0.5703125" style="97" customWidth="1"/>
    <col min="14162" max="14162" width="0" style="97" hidden="1" customWidth="1"/>
    <col min="14163" max="14173" width="0.85546875" style="97"/>
    <col min="14174" max="14174" width="0.5703125" style="97" customWidth="1"/>
    <col min="14175" max="14175" width="0" style="97" hidden="1" customWidth="1"/>
    <col min="14176" max="14176" width="2" style="97" bestFit="1" customWidth="1"/>
    <col min="14177" max="14183" width="0.85546875" style="97"/>
    <col min="14184" max="14188" width="0.7109375" style="97" customWidth="1"/>
    <col min="14189" max="14190" width="1.42578125" style="97" customWidth="1"/>
    <col min="14191" max="14193" width="1" style="97" customWidth="1"/>
    <col min="14194" max="14336" width="0.85546875" style="97"/>
    <col min="14337" max="14378" width="1.28515625" style="97" customWidth="1"/>
    <col min="14379" max="14379" width="2.85546875" style="97" customWidth="1"/>
    <col min="14380" max="14380" width="0.140625" style="97" customWidth="1"/>
    <col min="14381" max="14381" width="0" style="97" hidden="1" customWidth="1"/>
    <col min="14382" max="14390" width="0.85546875" style="97"/>
    <col min="14391" max="14391" width="0.85546875" style="97" customWidth="1"/>
    <col min="14392" max="14393" width="0" style="97" hidden="1" customWidth="1"/>
    <col min="14394" max="14396" width="0.85546875" style="97"/>
    <col min="14397" max="14397" width="1.5703125" style="97" customWidth="1"/>
    <col min="14398" max="14402" width="0.85546875" style="97"/>
    <col min="14403" max="14403" width="0.42578125" style="97" customWidth="1"/>
    <col min="14404" max="14405" width="0" style="97" hidden="1" customWidth="1"/>
    <col min="14406" max="14416" width="0.85546875" style="97"/>
    <col min="14417" max="14417" width="0.5703125" style="97" customWidth="1"/>
    <col min="14418" max="14418" width="0" style="97" hidden="1" customWidth="1"/>
    <col min="14419" max="14429" width="0.85546875" style="97"/>
    <col min="14430" max="14430" width="0.5703125" style="97" customWidth="1"/>
    <col min="14431" max="14431" width="0" style="97" hidden="1" customWidth="1"/>
    <col min="14432" max="14432" width="2" style="97" bestFit="1" customWidth="1"/>
    <col min="14433" max="14439" width="0.85546875" style="97"/>
    <col min="14440" max="14444" width="0.7109375" style="97" customWidth="1"/>
    <col min="14445" max="14446" width="1.42578125" style="97" customWidth="1"/>
    <col min="14447" max="14449" width="1" style="97" customWidth="1"/>
    <col min="14450" max="14592" width="0.85546875" style="97"/>
    <col min="14593" max="14634" width="1.28515625" style="97" customWidth="1"/>
    <col min="14635" max="14635" width="2.85546875" style="97" customWidth="1"/>
    <col min="14636" max="14636" width="0.140625" style="97" customWidth="1"/>
    <col min="14637" max="14637" width="0" style="97" hidden="1" customWidth="1"/>
    <col min="14638" max="14646" width="0.85546875" style="97"/>
    <col min="14647" max="14647" width="0.85546875" style="97" customWidth="1"/>
    <col min="14648" max="14649" width="0" style="97" hidden="1" customWidth="1"/>
    <col min="14650" max="14652" width="0.85546875" style="97"/>
    <col min="14653" max="14653" width="1.5703125" style="97" customWidth="1"/>
    <col min="14654" max="14658" width="0.85546875" style="97"/>
    <col min="14659" max="14659" width="0.42578125" style="97" customWidth="1"/>
    <col min="14660" max="14661" width="0" style="97" hidden="1" customWidth="1"/>
    <col min="14662" max="14672" width="0.85546875" style="97"/>
    <col min="14673" max="14673" width="0.5703125" style="97" customWidth="1"/>
    <col min="14674" max="14674" width="0" style="97" hidden="1" customWidth="1"/>
    <col min="14675" max="14685" width="0.85546875" style="97"/>
    <col min="14686" max="14686" width="0.5703125" style="97" customWidth="1"/>
    <col min="14687" max="14687" width="0" style="97" hidden="1" customWidth="1"/>
    <col min="14688" max="14688" width="2" style="97" bestFit="1" customWidth="1"/>
    <col min="14689" max="14695" width="0.85546875" style="97"/>
    <col min="14696" max="14700" width="0.7109375" style="97" customWidth="1"/>
    <col min="14701" max="14702" width="1.42578125" style="97" customWidth="1"/>
    <col min="14703" max="14705" width="1" style="97" customWidth="1"/>
    <col min="14706" max="14848" width="0.85546875" style="97"/>
    <col min="14849" max="14890" width="1.28515625" style="97" customWidth="1"/>
    <col min="14891" max="14891" width="2.85546875" style="97" customWidth="1"/>
    <col min="14892" max="14892" width="0.140625" style="97" customWidth="1"/>
    <col min="14893" max="14893" width="0" style="97" hidden="1" customWidth="1"/>
    <col min="14894" max="14902" width="0.85546875" style="97"/>
    <col min="14903" max="14903" width="0.85546875" style="97" customWidth="1"/>
    <col min="14904" max="14905" width="0" style="97" hidden="1" customWidth="1"/>
    <col min="14906" max="14908" width="0.85546875" style="97"/>
    <col min="14909" max="14909" width="1.5703125" style="97" customWidth="1"/>
    <col min="14910" max="14914" width="0.85546875" style="97"/>
    <col min="14915" max="14915" width="0.42578125" style="97" customWidth="1"/>
    <col min="14916" max="14917" width="0" style="97" hidden="1" customWidth="1"/>
    <col min="14918" max="14928" width="0.85546875" style="97"/>
    <col min="14929" max="14929" width="0.5703125" style="97" customWidth="1"/>
    <col min="14930" max="14930" width="0" style="97" hidden="1" customWidth="1"/>
    <col min="14931" max="14941" width="0.85546875" style="97"/>
    <col min="14942" max="14942" width="0.5703125" style="97" customWidth="1"/>
    <col min="14943" max="14943" width="0" style="97" hidden="1" customWidth="1"/>
    <col min="14944" max="14944" width="2" style="97" bestFit="1" customWidth="1"/>
    <col min="14945" max="14951" width="0.85546875" style="97"/>
    <col min="14952" max="14956" width="0.7109375" style="97" customWidth="1"/>
    <col min="14957" max="14958" width="1.42578125" style="97" customWidth="1"/>
    <col min="14959" max="14961" width="1" style="97" customWidth="1"/>
    <col min="14962" max="15104" width="0.85546875" style="97"/>
    <col min="15105" max="15146" width="1.28515625" style="97" customWidth="1"/>
    <col min="15147" max="15147" width="2.85546875" style="97" customWidth="1"/>
    <col min="15148" max="15148" width="0.140625" style="97" customWidth="1"/>
    <col min="15149" max="15149" width="0" style="97" hidden="1" customWidth="1"/>
    <col min="15150" max="15158" width="0.85546875" style="97"/>
    <col min="15159" max="15159" width="0.85546875" style="97" customWidth="1"/>
    <col min="15160" max="15161" width="0" style="97" hidden="1" customWidth="1"/>
    <col min="15162" max="15164" width="0.85546875" style="97"/>
    <col min="15165" max="15165" width="1.5703125" style="97" customWidth="1"/>
    <col min="15166" max="15170" width="0.85546875" style="97"/>
    <col min="15171" max="15171" width="0.42578125" style="97" customWidth="1"/>
    <col min="15172" max="15173" width="0" style="97" hidden="1" customWidth="1"/>
    <col min="15174" max="15184" width="0.85546875" style="97"/>
    <col min="15185" max="15185" width="0.5703125" style="97" customWidth="1"/>
    <col min="15186" max="15186" width="0" style="97" hidden="1" customWidth="1"/>
    <col min="15187" max="15197" width="0.85546875" style="97"/>
    <col min="15198" max="15198" width="0.5703125" style="97" customWidth="1"/>
    <col min="15199" max="15199" width="0" style="97" hidden="1" customWidth="1"/>
    <col min="15200" max="15200" width="2" style="97" bestFit="1" customWidth="1"/>
    <col min="15201" max="15207" width="0.85546875" style="97"/>
    <col min="15208" max="15212" width="0.7109375" style="97" customWidth="1"/>
    <col min="15213" max="15214" width="1.42578125" style="97" customWidth="1"/>
    <col min="15215" max="15217" width="1" style="97" customWidth="1"/>
    <col min="15218" max="15360" width="0.85546875" style="97"/>
    <col min="15361" max="15402" width="1.28515625" style="97" customWidth="1"/>
    <col min="15403" max="15403" width="2.85546875" style="97" customWidth="1"/>
    <col min="15404" max="15404" width="0.140625" style="97" customWidth="1"/>
    <col min="15405" max="15405" width="0" style="97" hidden="1" customWidth="1"/>
    <col min="15406" max="15414" width="0.85546875" style="97"/>
    <col min="15415" max="15415" width="0.85546875" style="97" customWidth="1"/>
    <col min="15416" max="15417" width="0" style="97" hidden="1" customWidth="1"/>
    <col min="15418" max="15420" width="0.85546875" style="97"/>
    <col min="15421" max="15421" width="1.5703125" style="97" customWidth="1"/>
    <col min="15422" max="15426" width="0.85546875" style="97"/>
    <col min="15427" max="15427" width="0.42578125" style="97" customWidth="1"/>
    <col min="15428" max="15429" width="0" style="97" hidden="1" customWidth="1"/>
    <col min="15430" max="15440" width="0.85546875" style="97"/>
    <col min="15441" max="15441" width="0.5703125" style="97" customWidth="1"/>
    <col min="15442" max="15442" width="0" style="97" hidden="1" customWidth="1"/>
    <col min="15443" max="15453" width="0.85546875" style="97"/>
    <col min="15454" max="15454" width="0.5703125" style="97" customWidth="1"/>
    <col min="15455" max="15455" width="0" style="97" hidden="1" customWidth="1"/>
    <col min="15456" max="15456" width="2" style="97" bestFit="1" customWidth="1"/>
    <col min="15457" max="15463" width="0.85546875" style="97"/>
    <col min="15464" max="15468" width="0.7109375" style="97" customWidth="1"/>
    <col min="15469" max="15470" width="1.42578125" style="97" customWidth="1"/>
    <col min="15471" max="15473" width="1" style="97" customWidth="1"/>
    <col min="15474" max="15616" width="0.85546875" style="97"/>
    <col min="15617" max="15658" width="1.28515625" style="97" customWidth="1"/>
    <col min="15659" max="15659" width="2.85546875" style="97" customWidth="1"/>
    <col min="15660" max="15660" width="0.140625" style="97" customWidth="1"/>
    <col min="15661" max="15661" width="0" style="97" hidden="1" customWidth="1"/>
    <col min="15662" max="15670" width="0.85546875" style="97"/>
    <col min="15671" max="15671" width="0.85546875" style="97" customWidth="1"/>
    <col min="15672" max="15673" width="0" style="97" hidden="1" customWidth="1"/>
    <col min="15674" max="15676" width="0.85546875" style="97"/>
    <col min="15677" max="15677" width="1.5703125" style="97" customWidth="1"/>
    <col min="15678" max="15682" width="0.85546875" style="97"/>
    <col min="15683" max="15683" width="0.42578125" style="97" customWidth="1"/>
    <col min="15684" max="15685" width="0" style="97" hidden="1" customWidth="1"/>
    <col min="15686" max="15696" width="0.85546875" style="97"/>
    <col min="15697" max="15697" width="0.5703125" style="97" customWidth="1"/>
    <col min="15698" max="15698" width="0" style="97" hidden="1" customWidth="1"/>
    <col min="15699" max="15709" width="0.85546875" style="97"/>
    <col min="15710" max="15710" width="0.5703125" style="97" customWidth="1"/>
    <col min="15711" max="15711" width="0" style="97" hidden="1" customWidth="1"/>
    <col min="15712" max="15712" width="2" style="97" bestFit="1" customWidth="1"/>
    <col min="15713" max="15719" width="0.85546875" style="97"/>
    <col min="15720" max="15724" width="0.7109375" style="97" customWidth="1"/>
    <col min="15725" max="15726" width="1.42578125" style="97" customWidth="1"/>
    <col min="15727" max="15729" width="1" style="97" customWidth="1"/>
    <col min="15730" max="15872" width="0.85546875" style="97"/>
    <col min="15873" max="15914" width="1.28515625" style="97" customWidth="1"/>
    <col min="15915" max="15915" width="2.85546875" style="97" customWidth="1"/>
    <col min="15916" max="15916" width="0.140625" style="97" customWidth="1"/>
    <col min="15917" max="15917" width="0" style="97" hidden="1" customWidth="1"/>
    <col min="15918" max="15926" width="0.85546875" style="97"/>
    <col min="15927" max="15927" width="0.85546875" style="97" customWidth="1"/>
    <col min="15928" max="15929" width="0" style="97" hidden="1" customWidth="1"/>
    <col min="15930" max="15932" width="0.85546875" style="97"/>
    <col min="15933" max="15933" width="1.5703125" style="97" customWidth="1"/>
    <col min="15934" max="15938" width="0.85546875" style="97"/>
    <col min="15939" max="15939" width="0.42578125" style="97" customWidth="1"/>
    <col min="15940" max="15941" width="0" style="97" hidden="1" customWidth="1"/>
    <col min="15942" max="15952" width="0.85546875" style="97"/>
    <col min="15953" max="15953" width="0.5703125" style="97" customWidth="1"/>
    <col min="15954" max="15954" width="0" style="97" hidden="1" customWidth="1"/>
    <col min="15955" max="15965" width="0.85546875" style="97"/>
    <col min="15966" max="15966" width="0.5703125" style="97" customWidth="1"/>
    <col min="15967" max="15967" width="0" style="97" hidden="1" customWidth="1"/>
    <col min="15968" max="15968" width="2" style="97" bestFit="1" customWidth="1"/>
    <col min="15969" max="15975" width="0.85546875" style="97"/>
    <col min="15976" max="15980" width="0.7109375" style="97" customWidth="1"/>
    <col min="15981" max="15982" width="1.42578125" style="97" customWidth="1"/>
    <col min="15983" max="15985" width="1" style="97" customWidth="1"/>
    <col min="15986" max="16128" width="0.85546875" style="97"/>
    <col min="16129" max="16170" width="1.28515625" style="97" customWidth="1"/>
    <col min="16171" max="16171" width="2.85546875" style="97" customWidth="1"/>
    <col min="16172" max="16172" width="0.140625" style="97" customWidth="1"/>
    <col min="16173" max="16173" width="0" style="97" hidden="1" customWidth="1"/>
    <col min="16174" max="16182" width="0.85546875" style="97"/>
    <col min="16183" max="16183" width="0.85546875" style="97" customWidth="1"/>
    <col min="16184" max="16185" width="0" style="97" hidden="1" customWidth="1"/>
    <col min="16186" max="16188" width="0.85546875" style="97"/>
    <col min="16189" max="16189" width="1.5703125" style="97" customWidth="1"/>
    <col min="16190" max="16194" width="0.85546875" style="97"/>
    <col min="16195" max="16195" width="0.42578125" style="97" customWidth="1"/>
    <col min="16196" max="16197" width="0" style="97" hidden="1" customWidth="1"/>
    <col min="16198" max="16208" width="0.85546875" style="97"/>
    <col min="16209" max="16209" width="0.5703125" style="97" customWidth="1"/>
    <col min="16210" max="16210" width="0" style="97" hidden="1" customWidth="1"/>
    <col min="16211" max="16221" width="0.85546875" style="97"/>
    <col min="16222" max="16222" width="0.5703125" style="97" customWidth="1"/>
    <col min="16223" max="16223" width="0" style="97" hidden="1" customWidth="1"/>
    <col min="16224" max="16224" width="2" style="97" bestFit="1" customWidth="1"/>
    <col min="16225" max="16231" width="0.85546875" style="97"/>
    <col min="16232" max="16236" width="0.7109375" style="97" customWidth="1"/>
    <col min="16237" max="16238" width="1.42578125" style="97" customWidth="1"/>
    <col min="16239" max="16241" width="1" style="97" customWidth="1"/>
    <col min="16242" max="16384" width="0.85546875" style="97"/>
  </cols>
  <sheetData>
    <row r="2" spans="1:256" ht="15.75">
      <c r="A2" s="241" t="s">
        <v>208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41"/>
      <c r="DC2" s="241"/>
      <c r="DD2" s="241"/>
    </row>
    <row r="3" spans="1:256">
      <c r="A3" s="98"/>
      <c r="B3" s="98"/>
      <c r="C3" s="98"/>
      <c r="D3" s="98"/>
      <c r="E3" s="98"/>
      <c r="F3" s="98"/>
      <c r="G3" s="98"/>
      <c r="H3" s="98"/>
      <c r="I3" s="98"/>
      <c r="J3" s="98"/>
      <c r="K3" s="167" t="s">
        <v>123</v>
      </c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67"/>
      <c r="CL3" s="167"/>
      <c r="CM3" s="167"/>
      <c r="CN3" s="167"/>
      <c r="CO3" s="167"/>
      <c r="CP3" s="167"/>
      <c r="CQ3" s="167"/>
      <c r="CR3" s="167"/>
      <c r="CS3" s="167"/>
      <c r="CT3" s="167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98"/>
      <c r="ES3" s="98"/>
      <c r="ET3" s="98"/>
      <c r="EU3" s="98"/>
      <c r="EV3" s="98"/>
      <c r="EW3" s="98"/>
      <c r="EX3" s="98"/>
      <c r="EY3" s="98"/>
      <c r="EZ3" s="98"/>
      <c r="FA3" s="98"/>
      <c r="FB3" s="98"/>
      <c r="FC3" s="98"/>
      <c r="FD3" s="98"/>
      <c r="FE3" s="98"/>
      <c r="FF3" s="98"/>
      <c r="FG3" s="98"/>
      <c r="FH3" s="98"/>
      <c r="FI3" s="98"/>
      <c r="FJ3" s="98"/>
      <c r="FK3" s="98"/>
      <c r="FL3" s="98"/>
      <c r="FM3" s="98"/>
      <c r="FN3" s="98"/>
      <c r="FO3" s="98"/>
      <c r="FP3" s="98"/>
      <c r="FQ3" s="98"/>
      <c r="FR3" s="98"/>
      <c r="FS3" s="98"/>
      <c r="FT3" s="98"/>
      <c r="FU3" s="98"/>
      <c r="FV3" s="98"/>
      <c r="FW3" s="98"/>
      <c r="FX3" s="98"/>
      <c r="FY3" s="98"/>
      <c r="FZ3" s="98"/>
      <c r="GA3" s="98"/>
      <c r="GB3" s="98"/>
      <c r="GC3" s="98"/>
      <c r="GD3" s="98"/>
      <c r="GE3" s="98"/>
      <c r="GF3" s="98"/>
      <c r="GG3" s="98"/>
      <c r="GH3" s="98"/>
      <c r="GI3" s="98"/>
      <c r="GJ3" s="98"/>
      <c r="GK3" s="98"/>
      <c r="GL3" s="98"/>
      <c r="GM3" s="98"/>
      <c r="GN3" s="98"/>
      <c r="GO3" s="98"/>
      <c r="GP3" s="98"/>
      <c r="GQ3" s="98"/>
      <c r="GR3" s="98"/>
      <c r="GS3" s="98"/>
      <c r="GT3" s="98"/>
      <c r="GU3" s="98"/>
      <c r="GV3" s="98"/>
      <c r="GW3" s="98"/>
      <c r="GX3" s="98"/>
      <c r="GY3" s="98"/>
      <c r="GZ3" s="98"/>
      <c r="HA3" s="98"/>
      <c r="HB3" s="98"/>
      <c r="HC3" s="98"/>
      <c r="HD3" s="98"/>
      <c r="HE3" s="98"/>
      <c r="HF3" s="98"/>
      <c r="HG3" s="98"/>
      <c r="HH3" s="98"/>
      <c r="HI3" s="98"/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98"/>
      <c r="IG3" s="98"/>
      <c r="IH3" s="98"/>
      <c r="II3" s="98"/>
      <c r="IJ3" s="98"/>
      <c r="IK3" s="98"/>
      <c r="IL3" s="98"/>
      <c r="IM3" s="98"/>
      <c r="IN3" s="98"/>
      <c r="IO3" s="98"/>
      <c r="IP3" s="98"/>
      <c r="IQ3" s="98"/>
      <c r="IR3" s="98"/>
      <c r="IS3" s="98"/>
      <c r="IT3" s="98"/>
      <c r="IU3" s="98"/>
      <c r="IV3" s="98"/>
    </row>
    <row r="4" spans="1:256">
      <c r="A4" s="99"/>
      <c r="B4" s="99"/>
      <c r="C4" s="99"/>
      <c r="D4" s="99"/>
      <c r="E4" s="99"/>
      <c r="F4" s="99"/>
      <c r="G4" s="99"/>
      <c r="H4" s="99"/>
      <c r="I4" s="99"/>
      <c r="J4" s="99"/>
      <c r="K4" s="168" t="s">
        <v>166</v>
      </c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99"/>
      <c r="HZ4" s="99"/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99"/>
      <c r="IT4" s="99"/>
      <c r="IU4" s="99"/>
      <c r="IV4" s="99"/>
    </row>
    <row r="5" spans="1:256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</row>
    <row r="6" spans="1:256">
      <c r="A6" s="213" t="s">
        <v>209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5"/>
      <c r="AT6" s="219" t="s">
        <v>168</v>
      </c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0"/>
      <c r="BH6" s="220"/>
      <c r="BI6" s="220"/>
      <c r="BJ6" s="220"/>
      <c r="BK6" s="220"/>
      <c r="BL6" s="220"/>
      <c r="BM6" s="220"/>
      <c r="BN6" s="220"/>
      <c r="BO6" s="220"/>
      <c r="BP6" s="220"/>
      <c r="BQ6" s="221"/>
      <c r="BR6" s="213" t="s">
        <v>169</v>
      </c>
      <c r="BS6" s="214"/>
      <c r="BT6" s="214"/>
      <c r="BU6" s="214"/>
      <c r="BV6" s="214"/>
      <c r="BW6" s="214"/>
      <c r="BX6" s="214"/>
      <c r="BY6" s="214"/>
      <c r="BZ6" s="214"/>
      <c r="CA6" s="214"/>
      <c r="CB6" s="214"/>
      <c r="CC6" s="214"/>
      <c r="CD6" s="215"/>
      <c r="CE6" s="213" t="s">
        <v>170</v>
      </c>
      <c r="CF6" s="214"/>
      <c r="CG6" s="214"/>
      <c r="CH6" s="214"/>
      <c r="CI6" s="214"/>
      <c r="CJ6" s="214"/>
      <c r="CK6" s="214"/>
      <c r="CL6" s="214"/>
      <c r="CM6" s="214"/>
      <c r="CN6" s="214"/>
      <c r="CO6" s="214"/>
      <c r="CP6" s="214"/>
      <c r="CQ6" s="215"/>
      <c r="CR6" s="213" t="s">
        <v>171</v>
      </c>
      <c r="CS6" s="214"/>
      <c r="CT6" s="214"/>
      <c r="CU6" s="214"/>
      <c r="CV6" s="214"/>
      <c r="CW6" s="214"/>
      <c r="CX6" s="214"/>
      <c r="CY6" s="214"/>
      <c r="CZ6" s="214"/>
      <c r="DA6" s="214"/>
      <c r="DB6" s="214"/>
      <c r="DC6" s="214"/>
      <c r="DD6" s="215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00"/>
      <c r="DY6" s="100"/>
      <c r="DZ6" s="100"/>
      <c r="EA6" s="100"/>
      <c r="EB6" s="100"/>
      <c r="EC6" s="100"/>
      <c r="ED6" s="100"/>
      <c r="EE6" s="100"/>
      <c r="EF6" s="100"/>
      <c r="EG6" s="100"/>
      <c r="EH6" s="100"/>
      <c r="EI6" s="100"/>
      <c r="EJ6" s="100"/>
      <c r="EK6" s="100"/>
      <c r="EL6" s="100"/>
      <c r="EM6" s="100"/>
      <c r="EN6" s="100"/>
      <c r="EO6" s="100"/>
      <c r="EP6" s="100"/>
      <c r="EQ6" s="100"/>
      <c r="ER6" s="100"/>
      <c r="ES6" s="100"/>
      <c r="ET6" s="100"/>
      <c r="EU6" s="100"/>
      <c r="EV6" s="100"/>
      <c r="EW6" s="100"/>
      <c r="EX6" s="100"/>
      <c r="EY6" s="100"/>
      <c r="EZ6" s="100"/>
      <c r="FA6" s="100"/>
      <c r="FB6" s="100"/>
      <c r="FC6" s="100"/>
      <c r="FD6" s="100"/>
      <c r="FE6" s="100"/>
      <c r="FF6" s="100"/>
      <c r="FG6" s="100"/>
      <c r="FH6" s="100"/>
      <c r="FI6" s="100"/>
      <c r="FJ6" s="100"/>
      <c r="FK6" s="100"/>
      <c r="FL6" s="100"/>
      <c r="FM6" s="100"/>
      <c r="FN6" s="100"/>
      <c r="FO6" s="100"/>
      <c r="FP6" s="100"/>
      <c r="FQ6" s="100"/>
      <c r="FR6" s="100"/>
      <c r="FS6" s="100"/>
      <c r="FT6" s="100"/>
      <c r="FU6" s="100"/>
      <c r="FV6" s="100"/>
      <c r="FW6" s="100"/>
      <c r="FX6" s="100"/>
      <c r="FY6" s="100"/>
      <c r="FZ6" s="100"/>
      <c r="GA6" s="100"/>
      <c r="GB6" s="100"/>
      <c r="GC6" s="100"/>
      <c r="GD6" s="100"/>
      <c r="GE6" s="100"/>
      <c r="GF6" s="100"/>
      <c r="GG6" s="100"/>
      <c r="GH6" s="100"/>
      <c r="GI6" s="100"/>
      <c r="GJ6" s="100"/>
      <c r="GK6" s="100"/>
      <c r="GL6" s="100"/>
      <c r="GM6" s="100"/>
      <c r="GN6" s="100"/>
      <c r="GO6" s="100"/>
      <c r="GP6" s="100"/>
      <c r="GQ6" s="100"/>
      <c r="GR6" s="100"/>
      <c r="GS6" s="100"/>
      <c r="GT6" s="100"/>
      <c r="GU6" s="100"/>
      <c r="GV6" s="100"/>
      <c r="GW6" s="100"/>
      <c r="GX6" s="100"/>
      <c r="GY6" s="100"/>
      <c r="GZ6" s="100"/>
      <c r="HA6" s="100"/>
      <c r="HB6" s="100"/>
      <c r="HC6" s="100"/>
      <c r="HD6" s="100"/>
      <c r="HE6" s="100"/>
      <c r="HF6" s="100"/>
      <c r="HG6" s="100"/>
      <c r="HH6" s="100"/>
      <c r="HI6" s="100"/>
      <c r="HJ6" s="100"/>
      <c r="HK6" s="100"/>
      <c r="HL6" s="100"/>
      <c r="HM6" s="100"/>
      <c r="HN6" s="100"/>
      <c r="HO6" s="100"/>
      <c r="HP6" s="100"/>
      <c r="HQ6" s="100"/>
      <c r="HR6" s="100"/>
      <c r="HS6" s="100"/>
      <c r="HT6" s="100"/>
      <c r="HU6" s="100"/>
      <c r="HV6" s="100"/>
      <c r="HW6" s="100"/>
      <c r="HX6" s="100"/>
      <c r="HY6" s="100"/>
      <c r="HZ6" s="100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  <c r="IU6" s="100"/>
      <c r="IV6" s="100"/>
    </row>
    <row r="7" spans="1:256">
      <c r="A7" s="216"/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8"/>
      <c r="AT7" s="219" t="s">
        <v>172</v>
      </c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1"/>
      <c r="BF7" s="219" t="s">
        <v>173</v>
      </c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1"/>
      <c r="BR7" s="216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8"/>
      <c r="CE7" s="216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8"/>
      <c r="CR7" s="216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8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00"/>
      <c r="DZ7" s="100"/>
      <c r="EA7" s="100"/>
      <c r="EB7" s="100"/>
      <c r="EC7" s="100"/>
      <c r="ED7" s="100"/>
      <c r="EE7" s="100"/>
      <c r="EF7" s="100"/>
      <c r="EG7" s="100"/>
      <c r="EH7" s="100"/>
      <c r="EI7" s="100"/>
      <c r="EJ7" s="100"/>
      <c r="EK7" s="100"/>
      <c r="EL7" s="100"/>
      <c r="EM7" s="100"/>
      <c r="EN7" s="100"/>
      <c r="EO7" s="100"/>
      <c r="EP7" s="100"/>
      <c r="EQ7" s="100"/>
      <c r="ER7" s="100"/>
      <c r="ES7" s="100"/>
      <c r="ET7" s="100"/>
      <c r="EU7" s="100"/>
      <c r="EV7" s="100"/>
      <c r="EW7" s="100"/>
      <c r="EX7" s="100"/>
      <c r="EY7" s="100"/>
      <c r="EZ7" s="100"/>
      <c r="FA7" s="100"/>
      <c r="FB7" s="100"/>
      <c r="FC7" s="100"/>
      <c r="FD7" s="100"/>
      <c r="FE7" s="100"/>
      <c r="FF7" s="100"/>
      <c r="FG7" s="100"/>
      <c r="FH7" s="100"/>
      <c r="FI7" s="100"/>
      <c r="FJ7" s="100"/>
      <c r="FK7" s="100"/>
      <c r="FL7" s="100"/>
      <c r="FM7" s="100"/>
      <c r="FN7" s="100"/>
      <c r="FO7" s="100"/>
      <c r="FP7" s="100"/>
      <c r="FQ7" s="100"/>
      <c r="FR7" s="100"/>
      <c r="FS7" s="100"/>
      <c r="FT7" s="100"/>
      <c r="FU7" s="100"/>
      <c r="FV7" s="100"/>
      <c r="FW7" s="100"/>
      <c r="FX7" s="100"/>
      <c r="FY7" s="100"/>
      <c r="FZ7" s="100"/>
      <c r="GA7" s="100"/>
      <c r="GB7" s="100"/>
      <c r="GC7" s="100"/>
      <c r="GD7" s="100"/>
      <c r="GE7" s="100"/>
      <c r="GF7" s="100"/>
      <c r="GG7" s="100"/>
      <c r="GH7" s="100"/>
      <c r="GI7" s="100"/>
      <c r="GJ7" s="100"/>
      <c r="GK7" s="100"/>
      <c r="GL7" s="100"/>
      <c r="GM7" s="100"/>
      <c r="GN7" s="100"/>
      <c r="GO7" s="100"/>
      <c r="GP7" s="100"/>
      <c r="GQ7" s="100"/>
      <c r="GR7" s="100"/>
      <c r="GS7" s="100"/>
      <c r="GT7" s="100"/>
      <c r="GU7" s="100"/>
      <c r="GV7" s="100"/>
      <c r="GW7" s="100"/>
      <c r="GX7" s="100"/>
      <c r="GY7" s="100"/>
      <c r="GZ7" s="100"/>
      <c r="HA7" s="100"/>
      <c r="HB7" s="100"/>
      <c r="HC7" s="100"/>
      <c r="HD7" s="100"/>
      <c r="HE7" s="100"/>
      <c r="HF7" s="100"/>
      <c r="HG7" s="100"/>
      <c r="HH7" s="100"/>
      <c r="HI7" s="100"/>
      <c r="HJ7" s="10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00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  <c r="IU7" s="100"/>
      <c r="IV7" s="100"/>
    </row>
    <row r="8" spans="1:256">
      <c r="A8" s="209">
        <v>1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1"/>
      <c r="AT8" s="209">
        <v>2</v>
      </c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1"/>
      <c r="BF8" s="209">
        <v>3</v>
      </c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1"/>
      <c r="BR8" s="209">
        <v>4</v>
      </c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1"/>
      <c r="CE8" s="209">
        <v>5</v>
      </c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1"/>
      <c r="CR8" s="209">
        <v>6</v>
      </c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X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</row>
    <row r="9" spans="1:256">
      <c r="A9" s="102"/>
      <c r="B9" s="169" t="s">
        <v>210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70"/>
      <c r="AT9" s="171" t="s">
        <v>91</v>
      </c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3"/>
      <c r="BF9" s="171" t="s">
        <v>91</v>
      </c>
      <c r="BG9" s="172"/>
      <c r="BH9" s="172"/>
      <c r="BI9" s="172"/>
      <c r="BJ9" s="172"/>
      <c r="BK9" s="172"/>
      <c r="BL9" s="172"/>
      <c r="BM9" s="172"/>
      <c r="BN9" s="172"/>
      <c r="BO9" s="172"/>
      <c r="BP9" s="172"/>
      <c r="BQ9" s="173"/>
      <c r="BR9" s="171" t="s">
        <v>91</v>
      </c>
      <c r="BS9" s="172"/>
      <c r="BT9" s="172"/>
      <c r="BU9" s="172"/>
      <c r="BV9" s="172"/>
      <c r="BW9" s="172"/>
      <c r="BX9" s="172"/>
      <c r="BY9" s="172"/>
      <c r="BZ9" s="172"/>
      <c r="CA9" s="172"/>
      <c r="CB9" s="172"/>
      <c r="CC9" s="172"/>
      <c r="CD9" s="173"/>
      <c r="CE9" s="171" t="s">
        <v>91</v>
      </c>
      <c r="CF9" s="172"/>
      <c r="CG9" s="172"/>
      <c r="CH9" s="172"/>
      <c r="CI9" s="172"/>
      <c r="CJ9" s="172"/>
      <c r="CK9" s="172"/>
      <c r="CL9" s="172"/>
      <c r="CM9" s="172"/>
      <c r="CN9" s="172"/>
      <c r="CO9" s="172"/>
      <c r="CP9" s="172"/>
      <c r="CQ9" s="173"/>
      <c r="CR9" s="171">
        <f>AVERAGE(CR11:DD16)</f>
        <v>0.41666666666666669</v>
      </c>
      <c r="CS9" s="172"/>
      <c r="CT9" s="172"/>
      <c r="CU9" s="172"/>
      <c r="CV9" s="172"/>
      <c r="CW9" s="172"/>
      <c r="CX9" s="172"/>
      <c r="CY9" s="172"/>
      <c r="CZ9" s="172"/>
      <c r="DA9" s="172"/>
      <c r="DB9" s="172"/>
      <c r="DC9" s="172"/>
      <c r="DD9" s="173"/>
    </row>
    <row r="10" spans="1:256">
      <c r="A10" s="103"/>
      <c r="B10" s="240" t="s">
        <v>211</v>
      </c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/>
      <c r="AE10" s="240"/>
      <c r="AF10" s="240"/>
      <c r="AG10" s="240"/>
      <c r="AH10" s="240"/>
      <c r="AI10" s="240"/>
      <c r="AJ10" s="240"/>
      <c r="AK10" s="240"/>
      <c r="AL10" s="240"/>
      <c r="AM10" s="240"/>
      <c r="AN10" s="240"/>
      <c r="AO10" s="240"/>
      <c r="AP10" s="240"/>
      <c r="AQ10" s="240"/>
      <c r="AR10" s="107"/>
      <c r="AS10" s="108"/>
      <c r="AT10" s="171"/>
      <c r="AU10" s="172"/>
      <c r="AV10" s="172"/>
      <c r="AW10" s="172"/>
      <c r="AX10" s="172"/>
      <c r="AY10" s="172"/>
      <c r="AZ10" s="172"/>
      <c r="BA10" s="172"/>
      <c r="BB10" s="172"/>
      <c r="BC10" s="172"/>
      <c r="BD10" s="109"/>
      <c r="BE10" s="110"/>
      <c r="BF10" s="171"/>
      <c r="BG10" s="172"/>
      <c r="BH10" s="172"/>
      <c r="BI10" s="172"/>
      <c r="BJ10" s="172"/>
      <c r="BK10" s="172"/>
      <c r="BL10" s="172"/>
      <c r="BM10" s="172"/>
      <c r="BN10" s="172"/>
      <c r="BO10" s="172"/>
      <c r="BP10" s="109"/>
      <c r="BQ10" s="110"/>
      <c r="BR10" s="171"/>
      <c r="BS10" s="172"/>
      <c r="BT10" s="172"/>
      <c r="BU10" s="172"/>
      <c r="BV10" s="172"/>
      <c r="BW10" s="172"/>
      <c r="BX10" s="172"/>
      <c r="BY10" s="172"/>
      <c r="BZ10" s="172"/>
      <c r="CA10" s="172"/>
      <c r="CB10" s="172"/>
      <c r="CC10" s="172"/>
      <c r="CD10" s="110"/>
      <c r="CE10" s="171"/>
      <c r="CF10" s="172"/>
      <c r="CG10" s="172"/>
      <c r="CH10" s="172"/>
      <c r="CI10" s="172"/>
      <c r="CJ10" s="172"/>
      <c r="CK10" s="172"/>
      <c r="CL10" s="172"/>
      <c r="CM10" s="172"/>
      <c r="CN10" s="172"/>
      <c r="CO10" s="172"/>
      <c r="CP10" s="172"/>
      <c r="CQ10" s="110"/>
      <c r="CR10" s="171"/>
      <c r="CS10" s="172"/>
      <c r="CT10" s="172"/>
      <c r="CU10" s="172"/>
      <c r="CV10" s="172"/>
      <c r="CW10" s="172"/>
      <c r="CX10" s="172"/>
      <c r="CY10" s="172"/>
      <c r="CZ10" s="172"/>
      <c r="DA10" s="172"/>
      <c r="DB10" s="172"/>
      <c r="DC10" s="172"/>
      <c r="DD10" s="173"/>
    </row>
    <row r="11" spans="1:256">
      <c r="A11" s="103"/>
      <c r="B11" s="234" t="s">
        <v>212</v>
      </c>
      <c r="C11" s="234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234"/>
      <c r="AB11" s="234"/>
      <c r="AC11" s="234"/>
      <c r="AD11" s="234"/>
      <c r="AE11" s="234"/>
      <c r="AF11" s="234"/>
      <c r="AG11" s="234"/>
      <c r="AH11" s="234"/>
      <c r="AI11" s="234"/>
      <c r="AJ11" s="234"/>
      <c r="AK11" s="234"/>
      <c r="AL11" s="234"/>
      <c r="AM11" s="234"/>
      <c r="AN11" s="234"/>
      <c r="AO11" s="234"/>
      <c r="AP11" s="234"/>
      <c r="AQ11" s="234"/>
      <c r="AR11" s="234"/>
      <c r="AS11" s="235"/>
      <c r="AT11" s="191">
        <v>7</v>
      </c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3"/>
      <c r="BF11" s="191">
        <v>30</v>
      </c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3"/>
      <c r="BR11" s="179">
        <f>AT11/BF11</f>
        <v>0.23333333333333334</v>
      </c>
      <c r="BS11" s="180"/>
      <c r="BT11" s="180"/>
      <c r="BU11" s="180"/>
      <c r="BV11" s="180"/>
      <c r="BW11" s="180"/>
      <c r="BX11" s="180"/>
      <c r="BY11" s="180"/>
      <c r="BZ11" s="180"/>
      <c r="CA11" s="180"/>
      <c r="CB11" s="180"/>
      <c r="CC11" s="180"/>
      <c r="CD11" s="181"/>
      <c r="CE11" s="191" t="s">
        <v>195</v>
      </c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3"/>
      <c r="CR11" s="191">
        <v>0.25</v>
      </c>
      <c r="CS11" s="192"/>
      <c r="CT11" s="192"/>
      <c r="CU11" s="192"/>
      <c r="CV11" s="192"/>
      <c r="CW11" s="192"/>
      <c r="CX11" s="192"/>
      <c r="CY11" s="192"/>
      <c r="CZ11" s="192"/>
      <c r="DA11" s="192"/>
      <c r="DB11" s="192"/>
      <c r="DC11" s="192"/>
      <c r="DD11" s="193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111"/>
      <c r="DY11" s="111"/>
      <c r="DZ11" s="111"/>
      <c r="EA11" s="111"/>
      <c r="EB11" s="111"/>
      <c r="EC11" s="111"/>
      <c r="ED11" s="111"/>
      <c r="EE11" s="111"/>
      <c r="EF11" s="111"/>
      <c r="EG11" s="111"/>
      <c r="EH11" s="111"/>
      <c r="EI11" s="111"/>
      <c r="EJ11" s="111"/>
      <c r="EK11" s="111"/>
      <c r="EL11" s="111"/>
      <c r="EM11" s="111"/>
      <c r="EN11" s="111"/>
      <c r="EO11" s="111"/>
      <c r="EP11" s="111"/>
      <c r="EQ11" s="111"/>
      <c r="ER11" s="111"/>
      <c r="ES11" s="111"/>
      <c r="ET11" s="111"/>
      <c r="EU11" s="111"/>
      <c r="EV11" s="111"/>
      <c r="EW11" s="111"/>
      <c r="EX11" s="111"/>
      <c r="EY11" s="111"/>
      <c r="EZ11" s="111"/>
      <c r="FA11" s="111"/>
      <c r="FB11" s="111"/>
      <c r="FC11" s="111"/>
      <c r="FD11" s="111"/>
      <c r="FE11" s="111"/>
      <c r="FF11" s="111"/>
      <c r="FG11" s="111"/>
      <c r="FH11" s="111"/>
      <c r="FI11" s="111"/>
      <c r="FJ11" s="111"/>
      <c r="FK11" s="111"/>
      <c r="FL11" s="111"/>
      <c r="FM11" s="111"/>
      <c r="FN11" s="111"/>
      <c r="FO11" s="111"/>
      <c r="FP11" s="111"/>
      <c r="FQ11" s="111"/>
      <c r="FR11" s="111"/>
      <c r="FS11" s="111"/>
      <c r="FT11" s="111"/>
      <c r="FU11" s="111"/>
      <c r="FV11" s="111"/>
      <c r="FW11" s="111"/>
      <c r="FX11" s="111"/>
      <c r="FY11" s="111"/>
      <c r="FZ11" s="111"/>
      <c r="GA11" s="111"/>
      <c r="GB11" s="111"/>
      <c r="GC11" s="111"/>
      <c r="GD11" s="111"/>
      <c r="GE11" s="111"/>
      <c r="GF11" s="111"/>
      <c r="GG11" s="111"/>
      <c r="GH11" s="111"/>
      <c r="GI11" s="111"/>
      <c r="GJ11" s="111"/>
      <c r="GK11" s="111"/>
      <c r="GL11" s="111"/>
      <c r="GM11" s="111"/>
      <c r="GN11" s="111"/>
      <c r="GO11" s="111"/>
      <c r="GP11" s="111"/>
      <c r="GQ11" s="111"/>
      <c r="GR11" s="111"/>
      <c r="GS11" s="111"/>
      <c r="GT11" s="111"/>
      <c r="GU11" s="111"/>
      <c r="GV11" s="111"/>
      <c r="GW11" s="111"/>
      <c r="GX11" s="111"/>
      <c r="GY11" s="111"/>
      <c r="GZ11" s="111"/>
      <c r="HA11" s="111"/>
      <c r="HB11" s="111"/>
      <c r="HC11" s="111"/>
      <c r="HD11" s="111"/>
      <c r="HE11" s="111"/>
      <c r="HF11" s="111"/>
      <c r="HG11" s="111"/>
      <c r="HH11" s="111"/>
      <c r="HI11" s="111"/>
      <c r="HJ11" s="111"/>
      <c r="HK11" s="111"/>
      <c r="HL11" s="111"/>
      <c r="HM11" s="111"/>
      <c r="HN11" s="111"/>
      <c r="HO11" s="111"/>
      <c r="HP11" s="111"/>
      <c r="HQ11" s="111"/>
      <c r="HR11" s="111"/>
      <c r="HS11" s="111"/>
      <c r="HT11" s="111"/>
      <c r="HU11" s="111"/>
      <c r="HV11" s="111"/>
      <c r="HW11" s="111"/>
      <c r="HX11" s="111"/>
      <c r="HY11" s="111"/>
      <c r="HZ11" s="111"/>
      <c r="IA11" s="111"/>
      <c r="IB11" s="111"/>
      <c r="IC11" s="111"/>
      <c r="ID11" s="111"/>
      <c r="IE11" s="111"/>
      <c r="IF11" s="111"/>
      <c r="IG11" s="111"/>
      <c r="IH11" s="111"/>
      <c r="II11" s="111"/>
      <c r="IJ11" s="111"/>
      <c r="IK11" s="111"/>
      <c r="IL11" s="111"/>
      <c r="IM11" s="111"/>
      <c r="IN11" s="111"/>
      <c r="IO11" s="111"/>
      <c r="IP11" s="111"/>
      <c r="IQ11" s="111"/>
      <c r="IR11" s="111"/>
      <c r="IS11" s="111"/>
      <c r="IT11" s="111"/>
      <c r="IU11" s="111"/>
      <c r="IV11" s="111"/>
    </row>
    <row r="12" spans="1:256" ht="51" customHeight="1">
      <c r="A12" s="105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38"/>
      <c r="AO12" s="238"/>
      <c r="AP12" s="238"/>
      <c r="AQ12" s="238"/>
      <c r="AR12" s="238"/>
      <c r="AS12" s="239"/>
      <c r="AT12" s="194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95"/>
      <c r="BF12" s="194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95"/>
      <c r="BR12" s="182"/>
      <c r="BS12" s="183"/>
      <c r="BT12" s="183"/>
      <c r="BU12" s="183"/>
      <c r="BV12" s="183"/>
      <c r="BW12" s="183"/>
      <c r="BX12" s="183"/>
      <c r="BY12" s="183"/>
      <c r="BZ12" s="183"/>
      <c r="CA12" s="183"/>
      <c r="CB12" s="183"/>
      <c r="CC12" s="183"/>
      <c r="CD12" s="184"/>
      <c r="CE12" s="194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95"/>
      <c r="CR12" s="194"/>
      <c r="CS12" s="167"/>
      <c r="CT12" s="167"/>
      <c r="CU12" s="167"/>
      <c r="CV12" s="167"/>
      <c r="CW12" s="167"/>
      <c r="CX12" s="167"/>
      <c r="CY12" s="167"/>
      <c r="CZ12" s="167"/>
      <c r="DA12" s="167"/>
      <c r="DB12" s="167"/>
      <c r="DC12" s="167"/>
      <c r="DD12" s="195"/>
      <c r="DE12" s="106"/>
      <c r="DF12" s="106"/>
      <c r="DG12" s="106"/>
      <c r="DH12" s="106"/>
      <c r="DI12" s="106"/>
      <c r="DJ12" s="106"/>
      <c r="DK12" s="106"/>
      <c r="DL12" s="106"/>
      <c r="DM12" s="106"/>
      <c r="DN12" s="106"/>
      <c r="DO12" s="106"/>
      <c r="DP12" s="106"/>
      <c r="DQ12" s="106"/>
      <c r="DR12" s="106"/>
      <c r="DS12" s="106"/>
      <c r="DT12" s="106"/>
      <c r="DU12" s="106"/>
      <c r="DV12" s="106"/>
      <c r="DW12" s="106"/>
      <c r="DX12" s="106"/>
      <c r="DY12" s="106"/>
      <c r="DZ12" s="106"/>
      <c r="EA12" s="106"/>
      <c r="EB12" s="106"/>
      <c r="EC12" s="106"/>
      <c r="ED12" s="106"/>
      <c r="EE12" s="106"/>
      <c r="EF12" s="106"/>
      <c r="EG12" s="106"/>
      <c r="EH12" s="106"/>
      <c r="EI12" s="106"/>
      <c r="EJ12" s="106"/>
      <c r="EK12" s="106"/>
      <c r="EL12" s="106"/>
      <c r="EM12" s="106"/>
      <c r="EN12" s="106"/>
      <c r="EO12" s="106"/>
      <c r="EP12" s="106"/>
      <c r="EQ12" s="106"/>
      <c r="ER12" s="106"/>
      <c r="ES12" s="106"/>
      <c r="ET12" s="106"/>
      <c r="EU12" s="106"/>
      <c r="EV12" s="106"/>
      <c r="EW12" s="106"/>
      <c r="EX12" s="106"/>
      <c r="EY12" s="106"/>
      <c r="EZ12" s="106"/>
      <c r="FA12" s="106"/>
      <c r="FB12" s="106"/>
      <c r="FC12" s="106"/>
      <c r="FD12" s="106"/>
      <c r="FE12" s="106"/>
      <c r="FF12" s="106"/>
      <c r="FG12" s="106"/>
      <c r="FH12" s="106"/>
      <c r="FI12" s="106"/>
      <c r="FJ12" s="106"/>
      <c r="FK12" s="106"/>
      <c r="FL12" s="106"/>
      <c r="FM12" s="106"/>
      <c r="FN12" s="106"/>
      <c r="FO12" s="106"/>
      <c r="FP12" s="106"/>
      <c r="FQ12" s="106"/>
      <c r="FR12" s="106"/>
      <c r="FS12" s="106"/>
      <c r="FT12" s="106"/>
      <c r="FU12" s="106"/>
      <c r="FV12" s="106"/>
      <c r="FW12" s="106"/>
      <c r="FX12" s="106"/>
      <c r="FY12" s="106"/>
      <c r="FZ12" s="106"/>
      <c r="GA12" s="106"/>
      <c r="GB12" s="106"/>
      <c r="GC12" s="106"/>
      <c r="GD12" s="106"/>
      <c r="GE12" s="106"/>
      <c r="GF12" s="106"/>
      <c r="GG12" s="106"/>
      <c r="GH12" s="106"/>
      <c r="GI12" s="106"/>
      <c r="GJ12" s="106"/>
      <c r="GK12" s="106"/>
      <c r="GL12" s="106"/>
      <c r="GM12" s="106"/>
      <c r="GN12" s="106"/>
      <c r="GO12" s="106"/>
      <c r="GP12" s="106"/>
      <c r="GQ12" s="106"/>
      <c r="GR12" s="106"/>
      <c r="GS12" s="106"/>
      <c r="GT12" s="106"/>
      <c r="GU12" s="106"/>
      <c r="GV12" s="106"/>
      <c r="GW12" s="106"/>
      <c r="GX12" s="106"/>
      <c r="GY12" s="106"/>
      <c r="GZ12" s="106"/>
      <c r="HA12" s="106"/>
      <c r="HB12" s="106"/>
      <c r="HC12" s="106"/>
      <c r="HD12" s="106"/>
      <c r="HE12" s="106"/>
      <c r="HF12" s="106"/>
      <c r="HG12" s="106"/>
      <c r="HH12" s="106"/>
      <c r="HI12" s="106"/>
      <c r="HJ12" s="106"/>
      <c r="HK12" s="106"/>
      <c r="HL12" s="106"/>
      <c r="HM12" s="106"/>
      <c r="HN12" s="106"/>
      <c r="HO12" s="106"/>
      <c r="HP12" s="106"/>
      <c r="HQ12" s="106"/>
      <c r="HR12" s="106"/>
      <c r="HS12" s="106"/>
      <c r="HT12" s="106"/>
      <c r="HU12" s="106"/>
      <c r="HV12" s="106"/>
      <c r="HW12" s="106"/>
      <c r="HX12" s="106"/>
      <c r="HY12" s="106"/>
      <c r="HZ12" s="106"/>
      <c r="IA12" s="106"/>
      <c r="IB12" s="106"/>
      <c r="IC12" s="106"/>
      <c r="ID12" s="106"/>
      <c r="IE12" s="106"/>
      <c r="IF12" s="106"/>
      <c r="IG12" s="106"/>
      <c r="IH12" s="106"/>
      <c r="II12" s="106"/>
      <c r="IJ12" s="106"/>
      <c r="IK12" s="106"/>
      <c r="IL12" s="106"/>
      <c r="IM12" s="106"/>
      <c r="IN12" s="106"/>
      <c r="IO12" s="106"/>
      <c r="IP12" s="106"/>
      <c r="IQ12" s="106"/>
      <c r="IR12" s="106"/>
      <c r="IS12" s="106"/>
      <c r="IT12" s="106"/>
      <c r="IU12" s="106"/>
      <c r="IV12" s="106"/>
    </row>
    <row r="13" spans="1:256" ht="51.75" customHeight="1">
      <c r="A13" s="103"/>
      <c r="B13" s="234" t="s">
        <v>213</v>
      </c>
      <c r="C13" s="234"/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5"/>
      <c r="AT13" s="191" t="s">
        <v>91</v>
      </c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3"/>
      <c r="BF13" s="191" t="s">
        <v>91</v>
      </c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3"/>
      <c r="BR13" s="179"/>
      <c r="BS13" s="180"/>
      <c r="BT13" s="180"/>
      <c r="BU13" s="180"/>
      <c r="BV13" s="180"/>
      <c r="BW13" s="180"/>
      <c r="BX13" s="180"/>
      <c r="BY13" s="180"/>
      <c r="BZ13" s="180"/>
      <c r="CA13" s="180"/>
      <c r="CB13" s="180"/>
      <c r="CC13" s="180"/>
      <c r="CD13" s="181"/>
      <c r="CE13" s="191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3"/>
      <c r="CR13" s="236"/>
      <c r="CS13" s="237"/>
      <c r="CT13" s="237"/>
      <c r="CU13" s="237"/>
      <c r="CV13" s="237"/>
      <c r="CW13" s="237"/>
      <c r="CX13" s="237"/>
      <c r="CY13" s="237"/>
      <c r="CZ13" s="237"/>
      <c r="DA13" s="237"/>
      <c r="DB13" s="237"/>
      <c r="DC13" s="237"/>
      <c r="DD13" s="237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/>
      <c r="DY13" s="104"/>
      <c r="DZ13" s="104"/>
      <c r="EA13" s="104"/>
      <c r="EB13" s="104"/>
      <c r="EC13" s="104"/>
      <c r="ED13" s="104"/>
      <c r="EE13" s="104"/>
      <c r="EF13" s="104"/>
      <c r="EG13" s="104"/>
      <c r="EH13" s="104"/>
      <c r="EI13" s="104"/>
      <c r="EJ13" s="104"/>
      <c r="EK13" s="104"/>
      <c r="EL13" s="104"/>
      <c r="EM13" s="104"/>
      <c r="EN13" s="104"/>
      <c r="EO13" s="104"/>
      <c r="EP13" s="104"/>
      <c r="EQ13" s="104"/>
      <c r="ER13" s="104"/>
      <c r="ES13" s="104"/>
      <c r="ET13" s="104"/>
      <c r="EU13" s="104"/>
      <c r="EV13" s="104"/>
      <c r="EW13" s="104"/>
      <c r="EX13" s="104"/>
      <c r="EY13" s="104"/>
      <c r="EZ13" s="104"/>
      <c r="FA13" s="104"/>
      <c r="FB13" s="104"/>
      <c r="FC13" s="104"/>
      <c r="FD13" s="104"/>
      <c r="FE13" s="104"/>
      <c r="FF13" s="104"/>
      <c r="FG13" s="104"/>
      <c r="FH13" s="104"/>
      <c r="FI13" s="104"/>
      <c r="FJ13" s="104"/>
      <c r="FK13" s="104"/>
      <c r="FL13" s="104"/>
      <c r="FM13" s="104"/>
      <c r="FN13" s="104"/>
      <c r="FO13" s="104"/>
      <c r="FP13" s="104"/>
      <c r="FQ13" s="104"/>
      <c r="FR13" s="104"/>
      <c r="FS13" s="104"/>
      <c r="FT13" s="104"/>
      <c r="FU13" s="104"/>
      <c r="FV13" s="104"/>
      <c r="FW13" s="104"/>
      <c r="FX13" s="104"/>
      <c r="FY13" s="104"/>
      <c r="FZ13" s="104"/>
      <c r="GA13" s="104"/>
      <c r="GB13" s="104"/>
      <c r="GC13" s="104"/>
      <c r="GD13" s="104"/>
      <c r="GE13" s="104"/>
      <c r="GF13" s="104"/>
      <c r="GG13" s="104"/>
      <c r="GH13" s="104"/>
      <c r="GI13" s="104"/>
      <c r="GJ13" s="104"/>
      <c r="GK13" s="104"/>
      <c r="GL13" s="104"/>
      <c r="GM13" s="104"/>
      <c r="GN13" s="104"/>
      <c r="GO13" s="104"/>
      <c r="GP13" s="104"/>
      <c r="GQ13" s="104"/>
      <c r="GR13" s="104"/>
      <c r="GS13" s="104"/>
      <c r="GT13" s="104"/>
      <c r="GU13" s="104"/>
      <c r="GV13" s="104"/>
      <c r="GW13" s="104"/>
      <c r="GX13" s="104"/>
      <c r="GY13" s="104"/>
      <c r="GZ13" s="104"/>
      <c r="HA13" s="104"/>
      <c r="HB13" s="104"/>
      <c r="HC13" s="104"/>
      <c r="HD13" s="104"/>
      <c r="HE13" s="104"/>
      <c r="HF13" s="104"/>
      <c r="HG13" s="104"/>
      <c r="HH13" s="104"/>
      <c r="HI13" s="104"/>
      <c r="HJ13" s="104"/>
      <c r="HK13" s="104"/>
      <c r="HL13" s="104"/>
      <c r="HM13" s="104"/>
      <c r="HN13" s="104"/>
      <c r="HO13" s="104"/>
      <c r="HP13" s="104"/>
      <c r="HQ13" s="104"/>
      <c r="HR13" s="104"/>
      <c r="HS13" s="104"/>
      <c r="HT13" s="104"/>
      <c r="HU13" s="104"/>
      <c r="HV13" s="104"/>
      <c r="HW13" s="104"/>
      <c r="HX13" s="104"/>
      <c r="HY13" s="104"/>
      <c r="HZ13" s="104"/>
      <c r="IA13" s="104"/>
      <c r="IB13" s="104"/>
      <c r="IC13" s="104"/>
      <c r="ID13" s="104"/>
      <c r="IE13" s="104"/>
      <c r="IF13" s="104"/>
      <c r="IG13" s="104"/>
      <c r="IH13" s="104"/>
      <c r="II13" s="104"/>
      <c r="IJ13" s="104"/>
      <c r="IK13" s="104"/>
      <c r="IL13" s="104"/>
      <c r="IM13" s="104"/>
      <c r="IN13" s="104"/>
      <c r="IO13" s="104"/>
      <c r="IP13" s="104"/>
      <c r="IQ13" s="104"/>
      <c r="IR13" s="104"/>
      <c r="IS13" s="104"/>
      <c r="IT13" s="104"/>
      <c r="IU13" s="104"/>
      <c r="IV13" s="104"/>
    </row>
    <row r="14" spans="1:256" ht="46.5" customHeight="1">
      <c r="A14" s="102"/>
      <c r="B14" s="169" t="s">
        <v>214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69"/>
      <c r="AI14" s="169"/>
      <c r="AJ14" s="169"/>
      <c r="AK14" s="169"/>
      <c r="AL14" s="169"/>
      <c r="AM14" s="169"/>
      <c r="AN14" s="169"/>
      <c r="AO14" s="169"/>
      <c r="AP14" s="169"/>
      <c r="AQ14" s="169"/>
      <c r="AR14" s="169"/>
      <c r="AS14" s="170"/>
      <c r="AT14" s="171">
        <v>30</v>
      </c>
      <c r="AU14" s="172"/>
      <c r="AV14" s="172"/>
      <c r="AW14" s="172"/>
      <c r="AX14" s="172"/>
      <c r="AY14" s="172"/>
      <c r="AZ14" s="172"/>
      <c r="BA14" s="172"/>
      <c r="BB14" s="172"/>
      <c r="BC14" s="172"/>
      <c r="BD14" s="172"/>
      <c r="BE14" s="173"/>
      <c r="BF14" s="171">
        <v>30</v>
      </c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3"/>
      <c r="BR14" s="179">
        <f>AT14/BF14</f>
        <v>1</v>
      </c>
      <c r="BS14" s="180"/>
      <c r="BT14" s="180"/>
      <c r="BU14" s="180"/>
      <c r="BV14" s="180"/>
      <c r="BW14" s="180"/>
      <c r="BX14" s="180"/>
      <c r="BY14" s="180"/>
      <c r="BZ14" s="180"/>
      <c r="CA14" s="180"/>
      <c r="CB14" s="180"/>
      <c r="CC14" s="180"/>
      <c r="CD14" s="181"/>
      <c r="CE14" s="171" t="s">
        <v>195</v>
      </c>
      <c r="CF14" s="172"/>
      <c r="CG14" s="172"/>
      <c r="CH14" s="172"/>
      <c r="CI14" s="172"/>
      <c r="CJ14" s="172"/>
      <c r="CK14" s="172"/>
      <c r="CL14" s="172"/>
      <c r="CM14" s="172"/>
      <c r="CN14" s="172"/>
      <c r="CO14" s="172"/>
      <c r="CP14" s="172"/>
      <c r="CQ14" s="173"/>
      <c r="CR14" s="191">
        <v>0.5</v>
      </c>
      <c r="CS14" s="192"/>
      <c r="CT14" s="192"/>
      <c r="CU14" s="192"/>
      <c r="CV14" s="192"/>
      <c r="CW14" s="192"/>
      <c r="CX14" s="192"/>
      <c r="CY14" s="192"/>
      <c r="CZ14" s="192"/>
      <c r="DA14" s="192"/>
      <c r="DB14" s="192"/>
      <c r="DC14" s="192"/>
      <c r="DD14" s="193"/>
    </row>
    <row r="15" spans="1:256" ht="15" customHeight="1">
      <c r="A15" s="102"/>
      <c r="B15" s="169" t="s">
        <v>215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70"/>
      <c r="AT15" s="171">
        <v>90</v>
      </c>
      <c r="AU15" s="172"/>
      <c r="AV15" s="172"/>
      <c r="AW15" s="172"/>
      <c r="AX15" s="172"/>
      <c r="AY15" s="172"/>
      <c r="AZ15" s="172"/>
      <c r="BA15" s="172"/>
      <c r="BB15" s="172"/>
      <c r="BC15" s="172"/>
      <c r="BD15" s="172"/>
      <c r="BE15" s="173"/>
      <c r="BF15" s="171">
        <v>90</v>
      </c>
      <c r="BG15" s="172"/>
      <c r="BH15" s="172"/>
      <c r="BI15" s="172"/>
      <c r="BJ15" s="172"/>
      <c r="BK15" s="172"/>
      <c r="BL15" s="172"/>
      <c r="BM15" s="172"/>
      <c r="BN15" s="172"/>
      <c r="BO15" s="172"/>
      <c r="BP15" s="172"/>
      <c r="BQ15" s="173"/>
      <c r="BR15" s="204">
        <v>1</v>
      </c>
      <c r="BS15" s="205"/>
      <c r="BT15" s="205"/>
      <c r="BU15" s="205"/>
      <c r="BV15" s="205"/>
      <c r="BW15" s="205"/>
      <c r="BX15" s="205"/>
      <c r="BY15" s="205"/>
      <c r="BZ15" s="205"/>
      <c r="CA15" s="205"/>
      <c r="CB15" s="205"/>
      <c r="CC15" s="205"/>
      <c r="CD15" s="206"/>
      <c r="CE15" s="171" t="s">
        <v>195</v>
      </c>
      <c r="CF15" s="172"/>
      <c r="CG15" s="172"/>
      <c r="CH15" s="172"/>
      <c r="CI15" s="172"/>
      <c r="CJ15" s="172"/>
      <c r="CK15" s="172"/>
      <c r="CL15" s="172"/>
      <c r="CM15" s="172"/>
      <c r="CN15" s="172"/>
      <c r="CO15" s="172"/>
      <c r="CP15" s="172"/>
      <c r="CQ15" s="173"/>
      <c r="CR15" s="171"/>
      <c r="CS15" s="172"/>
      <c r="CT15" s="172"/>
      <c r="CU15" s="172"/>
      <c r="CV15" s="172"/>
      <c r="CW15" s="172"/>
      <c r="CX15" s="172"/>
      <c r="CY15" s="172"/>
      <c r="CZ15" s="172"/>
      <c r="DA15" s="172"/>
      <c r="DB15" s="172"/>
      <c r="DC15" s="172"/>
      <c r="DD15" s="173"/>
    </row>
    <row r="16" spans="1:256" ht="90.75" customHeight="1">
      <c r="A16" s="102"/>
      <c r="B16" s="169" t="s">
        <v>216</v>
      </c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70"/>
      <c r="AT16" s="207">
        <v>0</v>
      </c>
      <c r="AU16" s="231"/>
      <c r="AV16" s="231"/>
      <c r="AW16" s="231"/>
      <c r="AX16" s="231"/>
      <c r="AY16" s="231"/>
      <c r="AZ16" s="231"/>
      <c r="BA16" s="231"/>
      <c r="BB16" s="231"/>
      <c r="BC16" s="231"/>
      <c r="BD16" s="231"/>
      <c r="BE16" s="232"/>
      <c r="BF16" s="207">
        <v>0</v>
      </c>
      <c r="BG16" s="231"/>
      <c r="BH16" s="231"/>
      <c r="BI16" s="231"/>
      <c r="BJ16" s="231"/>
      <c r="BK16" s="231"/>
      <c r="BL16" s="231"/>
      <c r="BM16" s="231"/>
      <c r="BN16" s="231"/>
      <c r="BO16" s="231"/>
      <c r="BP16" s="231"/>
      <c r="BQ16" s="232"/>
      <c r="BR16" s="179">
        <v>1</v>
      </c>
      <c r="BS16" s="180"/>
      <c r="BT16" s="180"/>
      <c r="BU16" s="180"/>
      <c r="BV16" s="180"/>
      <c r="BW16" s="180"/>
      <c r="BX16" s="180"/>
      <c r="BY16" s="180"/>
      <c r="BZ16" s="180"/>
      <c r="CA16" s="180"/>
      <c r="CB16" s="180"/>
      <c r="CC16" s="180"/>
      <c r="CD16" s="181"/>
      <c r="CE16" s="191" t="s">
        <v>195</v>
      </c>
      <c r="CF16" s="192"/>
      <c r="CG16" s="192"/>
      <c r="CH16" s="192"/>
      <c r="CI16" s="192"/>
      <c r="CJ16" s="192"/>
      <c r="CK16" s="192"/>
      <c r="CL16" s="192"/>
      <c r="CM16" s="192"/>
      <c r="CN16" s="192"/>
      <c r="CO16" s="192"/>
      <c r="CP16" s="192"/>
      <c r="CQ16" s="193"/>
      <c r="CR16" s="191">
        <v>0.5</v>
      </c>
      <c r="CS16" s="192"/>
      <c r="CT16" s="192"/>
      <c r="CU16" s="192"/>
      <c r="CV16" s="192"/>
      <c r="CW16" s="192"/>
      <c r="CX16" s="192"/>
      <c r="CY16" s="192"/>
      <c r="CZ16" s="192"/>
      <c r="DA16" s="192"/>
      <c r="DB16" s="192"/>
      <c r="DC16" s="192"/>
      <c r="DD16" s="193"/>
    </row>
    <row r="17" spans="1:108" ht="45" customHeight="1">
      <c r="A17" s="103"/>
      <c r="B17" s="233" t="s">
        <v>217</v>
      </c>
      <c r="C17" s="233"/>
      <c r="D17" s="233"/>
      <c r="E17" s="233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  <c r="W17" s="233"/>
      <c r="X17" s="233"/>
      <c r="Y17" s="233"/>
      <c r="Z17" s="233"/>
      <c r="AA17" s="233"/>
      <c r="AB17" s="233"/>
      <c r="AC17" s="233"/>
      <c r="AD17" s="233"/>
      <c r="AE17" s="233"/>
      <c r="AF17" s="233"/>
      <c r="AG17" s="233"/>
      <c r="AH17" s="233"/>
      <c r="AI17" s="233"/>
      <c r="AJ17" s="233"/>
      <c r="AK17" s="233"/>
      <c r="AL17" s="233"/>
      <c r="AM17" s="233"/>
      <c r="AN17" s="233"/>
      <c r="AO17" s="233"/>
      <c r="AP17" s="233"/>
      <c r="AQ17" s="233"/>
      <c r="AR17" s="107"/>
      <c r="AS17" s="108"/>
      <c r="AT17" s="171"/>
      <c r="AU17" s="172"/>
      <c r="AV17" s="172"/>
      <c r="AW17" s="172"/>
      <c r="AX17" s="172"/>
      <c r="AY17" s="172"/>
      <c r="AZ17" s="172"/>
      <c r="BA17" s="172"/>
      <c r="BB17" s="172"/>
      <c r="BC17" s="172"/>
      <c r="BD17" s="109"/>
      <c r="BE17" s="110"/>
      <c r="BF17" s="171"/>
      <c r="BG17" s="172"/>
      <c r="BH17" s="172"/>
      <c r="BI17" s="172"/>
      <c r="BJ17" s="172"/>
      <c r="BK17" s="172"/>
      <c r="BL17" s="172"/>
      <c r="BM17" s="172"/>
      <c r="BN17" s="172"/>
      <c r="BO17" s="172"/>
      <c r="BP17" s="109"/>
      <c r="BQ17" s="110"/>
      <c r="BR17" s="204"/>
      <c r="BS17" s="205"/>
      <c r="BT17" s="205"/>
      <c r="BU17" s="205"/>
      <c r="BV17" s="205"/>
      <c r="BW17" s="205"/>
      <c r="BX17" s="205"/>
      <c r="BY17" s="205"/>
      <c r="BZ17" s="205"/>
      <c r="CA17" s="205"/>
      <c r="CB17" s="205"/>
      <c r="CC17" s="205"/>
      <c r="CD17" s="112"/>
      <c r="CE17" s="171"/>
      <c r="CF17" s="172"/>
      <c r="CG17" s="172"/>
      <c r="CH17" s="172"/>
      <c r="CI17" s="172"/>
      <c r="CJ17" s="172"/>
      <c r="CK17" s="172"/>
      <c r="CL17" s="172"/>
      <c r="CM17" s="172"/>
      <c r="CN17" s="172"/>
      <c r="CO17" s="172"/>
      <c r="CP17" s="172"/>
      <c r="CQ17" s="110"/>
      <c r="CR17" s="171">
        <f>AVERAGE(CR18)</f>
        <v>0.5</v>
      </c>
      <c r="CS17" s="172"/>
      <c r="CT17" s="172"/>
      <c r="CU17" s="172"/>
      <c r="CV17" s="172"/>
      <c r="CW17" s="172"/>
      <c r="CX17" s="172"/>
      <c r="CY17" s="172"/>
      <c r="CZ17" s="172"/>
      <c r="DA17" s="172"/>
      <c r="DB17" s="172"/>
      <c r="DC17" s="172"/>
      <c r="DD17" s="173"/>
    </row>
    <row r="18" spans="1:108" ht="45.75" customHeight="1">
      <c r="A18" s="103"/>
      <c r="B18" s="169" t="s">
        <v>218</v>
      </c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69"/>
      <c r="AR18" s="107"/>
      <c r="AS18" s="108"/>
      <c r="AT18" s="207">
        <v>0</v>
      </c>
      <c r="AU18" s="231"/>
      <c r="AV18" s="231"/>
      <c r="AW18" s="231"/>
      <c r="AX18" s="231"/>
      <c r="AY18" s="231"/>
      <c r="AZ18" s="231"/>
      <c r="BA18" s="231"/>
      <c r="BB18" s="231"/>
      <c r="BC18" s="231"/>
      <c r="BD18" s="231"/>
      <c r="BE18" s="232"/>
      <c r="BF18" s="207">
        <v>0</v>
      </c>
      <c r="BG18" s="231"/>
      <c r="BH18" s="231"/>
      <c r="BI18" s="231"/>
      <c r="BJ18" s="231"/>
      <c r="BK18" s="231"/>
      <c r="BL18" s="231"/>
      <c r="BM18" s="231"/>
      <c r="BN18" s="231"/>
      <c r="BO18" s="231"/>
      <c r="BP18" s="231"/>
      <c r="BQ18" s="232"/>
      <c r="BR18" s="204">
        <v>1</v>
      </c>
      <c r="BS18" s="205"/>
      <c r="BT18" s="205"/>
      <c r="BU18" s="205"/>
      <c r="BV18" s="205"/>
      <c r="BW18" s="205"/>
      <c r="BX18" s="205"/>
      <c r="BY18" s="205"/>
      <c r="BZ18" s="205"/>
      <c r="CA18" s="205"/>
      <c r="CB18" s="205"/>
      <c r="CC18" s="205"/>
      <c r="CD18" s="206"/>
      <c r="CE18" s="171" t="s">
        <v>195</v>
      </c>
      <c r="CF18" s="172"/>
      <c r="CG18" s="172"/>
      <c r="CH18" s="172"/>
      <c r="CI18" s="172"/>
      <c r="CJ18" s="172"/>
      <c r="CK18" s="172"/>
      <c r="CL18" s="172"/>
      <c r="CM18" s="172"/>
      <c r="CN18" s="172"/>
      <c r="CO18" s="172"/>
      <c r="CP18" s="172"/>
      <c r="CQ18" s="173"/>
      <c r="CR18" s="171">
        <v>0.5</v>
      </c>
      <c r="CS18" s="172"/>
      <c r="CT18" s="172"/>
      <c r="CU18" s="172"/>
      <c r="CV18" s="172"/>
      <c r="CW18" s="172"/>
      <c r="CX18" s="172"/>
      <c r="CY18" s="172"/>
      <c r="CZ18" s="172"/>
      <c r="DA18" s="172"/>
      <c r="DB18" s="172"/>
      <c r="DC18" s="172"/>
      <c r="DD18" s="173"/>
    </row>
    <row r="19" spans="1:108" ht="29.25" customHeight="1">
      <c r="A19" s="103"/>
      <c r="B19" s="230" t="s">
        <v>219</v>
      </c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30"/>
      <c r="AM19" s="230"/>
      <c r="AN19" s="230"/>
      <c r="AO19" s="230"/>
      <c r="AP19" s="230"/>
      <c r="AQ19" s="230"/>
      <c r="AR19" s="107"/>
      <c r="AS19" s="108"/>
      <c r="AT19" s="171" t="s">
        <v>91</v>
      </c>
      <c r="AU19" s="172"/>
      <c r="AV19" s="172"/>
      <c r="AW19" s="172"/>
      <c r="AX19" s="172"/>
      <c r="AY19" s="172"/>
      <c r="AZ19" s="172"/>
      <c r="BA19" s="172"/>
      <c r="BB19" s="172"/>
      <c r="BC19" s="172"/>
      <c r="BD19" s="109"/>
      <c r="BE19" s="110"/>
      <c r="BF19" s="171" t="s">
        <v>91</v>
      </c>
      <c r="BG19" s="172"/>
      <c r="BH19" s="172"/>
      <c r="BI19" s="172"/>
      <c r="BJ19" s="172"/>
      <c r="BK19" s="172"/>
      <c r="BL19" s="172"/>
      <c r="BM19" s="172"/>
      <c r="BN19" s="172"/>
      <c r="BO19" s="172"/>
      <c r="BP19" s="109"/>
      <c r="BQ19" s="110"/>
      <c r="BR19" s="204" t="s">
        <v>91</v>
      </c>
      <c r="BS19" s="205"/>
      <c r="BT19" s="205"/>
      <c r="BU19" s="205"/>
      <c r="BV19" s="205"/>
      <c r="BW19" s="205"/>
      <c r="BX19" s="205"/>
      <c r="BY19" s="205"/>
      <c r="BZ19" s="205"/>
      <c r="CA19" s="205"/>
      <c r="CB19" s="205"/>
      <c r="CC19" s="205"/>
      <c r="CD19" s="112"/>
      <c r="CE19" s="171" t="s">
        <v>91</v>
      </c>
      <c r="CF19" s="172"/>
      <c r="CG19" s="172"/>
      <c r="CH19" s="172"/>
      <c r="CI19" s="172"/>
      <c r="CJ19" s="172"/>
      <c r="CK19" s="172"/>
      <c r="CL19" s="172"/>
      <c r="CM19" s="172"/>
      <c r="CN19" s="172"/>
      <c r="CO19" s="172"/>
      <c r="CP19" s="172"/>
      <c r="CQ19" s="110"/>
      <c r="CR19" s="171">
        <f>AVERAGE(CR21:DD23)</f>
        <v>0.5</v>
      </c>
      <c r="CS19" s="172"/>
      <c r="CT19" s="172"/>
      <c r="CU19" s="172"/>
      <c r="CV19" s="172"/>
      <c r="CW19" s="172"/>
      <c r="CX19" s="172"/>
      <c r="CY19" s="172"/>
      <c r="CZ19" s="172"/>
      <c r="DA19" s="172"/>
      <c r="DB19" s="172"/>
      <c r="DC19" s="172"/>
      <c r="DD19" s="173"/>
    </row>
    <row r="20" spans="1:108">
      <c r="A20" s="103"/>
      <c r="B20" s="169" t="s">
        <v>211</v>
      </c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07"/>
      <c r="AS20" s="108"/>
      <c r="AT20" s="171"/>
      <c r="AU20" s="172"/>
      <c r="AV20" s="172"/>
      <c r="AW20" s="172"/>
      <c r="AX20" s="172"/>
      <c r="AY20" s="172"/>
      <c r="AZ20" s="172"/>
      <c r="BA20" s="172"/>
      <c r="BB20" s="172"/>
      <c r="BC20" s="172"/>
      <c r="BD20" s="109"/>
      <c r="BE20" s="110"/>
      <c r="BF20" s="171"/>
      <c r="BG20" s="172"/>
      <c r="BH20" s="172"/>
      <c r="BI20" s="172"/>
      <c r="BJ20" s="172"/>
      <c r="BK20" s="172"/>
      <c r="BL20" s="172"/>
      <c r="BM20" s="172"/>
      <c r="BN20" s="172"/>
      <c r="BO20" s="172"/>
      <c r="BP20" s="109"/>
      <c r="BQ20" s="110"/>
      <c r="BR20" s="204"/>
      <c r="BS20" s="205"/>
      <c r="BT20" s="205"/>
      <c r="BU20" s="205"/>
      <c r="BV20" s="205"/>
      <c r="BW20" s="205"/>
      <c r="BX20" s="205"/>
      <c r="BY20" s="205"/>
      <c r="BZ20" s="205"/>
      <c r="CA20" s="205"/>
      <c r="CB20" s="205"/>
      <c r="CC20" s="205"/>
      <c r="CD20" s="112"/>
      <c r="CE20" s="171"/>
      <c r="CF20" s="172"/>
      <c r="CG20" s="172"/>
      <c r="CH20" s="172"/>
      <c r="CI20" s="172"/>
      <c r="CJ20" s="172"/>
      <c r="CK20" s="172"/>
      <c r="CL20" s="172"/>
      <c r="CM20" s="172"/>
      <c r="CN20" s="172"/>
      <c r="CO20" s="172"/>
      <c r="CP20" s="172"/>
      <c r="CQ20" s="110"/>
      <c r="CR20" s="171"/>
      <c r="CS20" s="172"/>
      <c r="CT20" s="172"/>
      <c r="CU20" s="172"/>
      <c r="CV20" s="172"/>
      <c r="CW20" s="172"/>
      <c r="CX20" s="172"/>
      <c r="CY20" s="172"/>
      <c r="CZ20" s="172"/>
      <c r="DA20" s="172"/>
      <c r="DB20" s="172"/>
      <c r="DC20" s="172"/>
      <c r="DD20" s="173"/>
    </row>
    <row r="21" spans="1:108" ht="61.5" customHeight="1">
      <c r="A21" s="103"/>
      <c r="B21" s="230" t="s">
        <v>220</v>
      </c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0"/>
      <c r="AJ21" s="230"/>
      <c r="AK21" s="230"/>
      <c r="AL21" s="230"/>
      <c r="AM21" s="230"/>
      <c r="AN21" s="230"/>
      <c r="AO21" s="230"/>
      <c r="AP21" s="230"/>
      <c r="AQ21" s="230"/>
      <c r="AR21" s="107"/>
      <c r="AS21" s="108"/>
      <c r="AT21" s="171">
        <v>1</v>
      </c>
      <c r="AU21" s="172"/>
      <c r="AV21" s="172"/>
      <c r="AW21" s="172"/>
      <c r="AX21" s="172"/>
      <c r="AY21" s="172"/>
      <c r="AZ21" s="172"/>
      <c r="BA21" s="172"/>
      <c r="BB21" s="172"/>
      <c r="BC21" s="172"/>
      <c r="BD21" s="109"/>
      <c r="BE21" s="110"/>
      <c r="BF21" s="171">
        <v>1</v>
      </c>
      <c r="BG21" s="172"/>
      <c r="BH21" s="172"/>
      <c r="BI21" s="172"/>
      <c r="BJ21" s="172"/>
      <c r="BK21" s="172"/>
      <c r="BL21" s="172"/>
      <c r="BM21" s="172"/>
      <c r="BN21" s="172"/>
      <c r="BO21" s="172"/>
      <c r="BP21" s="109"/>
      <c r="BQ21" s="110"/>
      <c r="BR21" s="204">
        <v>1</v>
      </c>
      <c r="BS21" s="205"/>
      <c r="BT21" s="205"/>
      <c r="BU21" s="205"/>
      <c r="BV21" s="205"/>
      <c r="BW21" s="205"/>
      <c r="BX21" s="205"/>
      <c r="BY21" s="205"/>
      <c r="BZ21" s="205"/>
      <c r="CA21" s="205"/>
      <c r="CB21" s="205"/>
      <c r="CC21" s="205"/>
      <c r="CD21" s="112"/>
      <c r="CE21" s="171" t="s">
        <v>177</v>
      </c>
      <c r="CF21" s="172"/>
      <c r="CG21" s="172"/>
      <c r="CH21" s="172"/>
      <c r="CI21" s="172"/>
      <c r="CJ21" s="172"/>
      <c r="CK21" s="172"/>
      <c r="CL21" s="172"/>
      <c r="CM21" s="172"/>
      <c r="CN21" s="172"/>
      <c r="CO21" s="172"/>
      <c r="CP21" s="172"/>
      <c r="CQ21" s="110"/>
      <c r="CR21" s="171">
        <v>0.5</v>
      </c>
      <c r="CS21" s="172"/>
      <c r="CT21" s="172"/>
      <c r="CU21" s="172"/>
      <c r="CV21" s="172"/>
      <c r="CW21" s="172"/>
      <c r="CX21" s="172"/>
      <c r="CY21" s="172"/>
      <c r="CZ21" s="172"/>
      <c r="DA21" s="172"/>
      <c r="DB21" s="172"/>
      <c r="DC21" s="172"/>
      <c r="DD21" s="173"/>
    </row>
    <row r="22" spans="1:108">
      <c r="A22" s="103"/>
      <c r="B22" s="169" t="s">
        <v>221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07"/>
      <c r="AS22" s="108"/>
      <c r="AT22" s="171"/>
      <c r="AU22" s="172"/>
      <c r="AV22" s="172"/>
      <c r="AW22" s="172"/>
      <c r="AX22" s="172"/>
      <c r="AY22" s="172"/>
      <c r="AZ22" s="172"/>
      <c r="BA22" s="172"/>
      <c r="BB22" s="172"/>
      <c r="BC22" s="172"/>
      <c r="BD22" s="109"/>
      <c r="BE22" s="110"/>
      <c r="BF22" s="171"/>
      <c r="BG22" s="172"/>
      <c r="BH22" s="172"/>
      <c r="BI22" s="172"/>
      <c r="BJ22" s="172"/>
      <c r="BK22" s="172"/>
      <c r="BL22" s="172"/>
      <c r="BM22" s="172"/>
      <c r="BN22" s="172"/>
      <c r="BO22" s="172"/>
      <c r="BP22" s="109"/>
      <c r="BQ22" s="110"/>
      <c r="BR22" s="204"/>
      <c r="BS22" s="205"/>
      <c r="BT22" s="205"/>
      <c r="BU22" s="205"/>
      <c r="BV22" s="205"/>
      <c r="BW22" s="205"/>
      <c r="BX22" s="205"/>
      <c r="BY22" s="205"/>
      <c r="BZ22" s="205"/>
      <c r="CA22" s="205"/>
      <c r="CB22" s="205"/>
      <c r="CC22" s="205"/>
      <c r="CD22" s="112"/>
      <c r="CE22" s="171"/>
      <c r="CF22" s="172"/>
      <c r="CG22" s="172"/>
      <c r="CH22" s="172"/>
      <c r="CI22" s="172"/>
      <c r="CJ22" s="172"/>
      <c r="CK22" s="172"/>
      <c r="CL22" s="172"/>
      <c r="CM22" s="172"/>
      <c r="CN22" s="172"/>
      <c r="CO22" s="172"/>
      <c r="CP22" s="172"/>
      <c r="CQ22" s="110"/>
      <c r="CR22" s="171"/>
      <c r="CS22" s="172"/>
      <c r="CT22" s="172"/>
      <c r="CU22" s="172"/>
      <c r="CV22" s="172"/>
      <c r="CW22" s="172"/>
      <c r="CX22" s="172"/>
      <c r="CY22" s="172"/>
      <c r="CZ22" s="172"/>
      <c r="DA22" s="172"/>
      <c r="DB22" s="172"/>
      <c r="DC22" s="172"/>
      <c r="DD22" s="173"/>
    </row>
    <row r="23" spans="1:108" ht="93" customHeight="1">
      <c r="A23" s="103"/>
      <c r="B23" s="169" t="s">
        <v>222</v>
      </c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07"/>
      <c r="AS23" s="108"/>
      <c r="AT23" s="207">
        <v>0</v>
      </c>
      <c r="AU23" s="172"/>
      <c r="AV23" s="172"/>
      <c r="AW23" s="172"/>
      <c r="AX23" s="172"/>
      <c r="AY23" s="172"/>
      <c r="AZ23" s="172"/>
      <c r="BA23" s="172"/>
      <c r="BB23" s="172"/>
      <c r="BC23" s="172"/>
      <c r="BD23" s="109"/>
      <c r="BE23" s="110"/>
      <c r="BF23" s="207">
        <v>0</v>
      </c>
      <c r="BG23" s="172"/>
      <c r="BH23" s="172"/>
      <c r="BI23" s="172"/>
      <c r="BJ23" s="172"/>
      <c r="BK23" s="172"/>
      <c r="BL23" s="172"/>
      <c r="BM23" s="172"/>
      <c r="BN23" s="172"/>
      <c r="BO23" s="172"/>
      <c r="BP23" s="109"/>
      <c r="BQ23" s="110"/>
      <c r="BR23" s="204">
        <v>1</v>
      </c>
      <c r="BS23" s="205"/>
      <c r="BT23" s="205"/>
      <c r="BU23" s="205"/>
      <c r="BV23" s="205"/>
      <c r="BW23" s="205"/>
      <c r="BX23" s="205"/>
      <c r="BY23" s="205"/>
      <c r="BZ23" s="205"/>
      <c r="CA23" s="205"/>
      <c r="CB23" s="205"/>
      <c r="CC23" s="205"/>
      <c r="CD23" s="112"/>
      <c r="CE23" s="171" t="s">
        <v>195</v>
      </c>
      <c r="CF23" s="172"/>
      <c r="CG23" s="172"/>
      <c r="CH23" s="172"/>
      <c r="CI23" s="172"/>
      <c r="CJ23" s="172"/>
      <c r="CK23" s="172"/>
      <c r="CL23" s="172"/>
      <c r="CM23" s="172"/>
      <c r="CN23" s="172"/>
      <c r="CO23" s="172"/>
      <c r="CP23" s="172"/>
      <c r="CQ23" s="110"/>
      <c r="CR23" s="171">
        <v>0.5</v>
      </c>
      <c r="CS23" s="172"/>
      <c r="CT23" s="172"/>
      <c r="CU23" s="172"/>
      <c r="CV23" s="172"/>
      <c r="CW23" s="172"/>
      <c r="CX23" s="172"/>
      <c r="CY23" s="172"/>
      <c r="CZ23" s="172"/>
      <c r="DA23" s="172"/>
      <c r="DB23" s="172"/>
      <c r="DC23" s="172"/>
      <c r="DD23" s="173"/>
    </row>
    <row r="24" spans="1:108" ht="45.75" customHeight="1">
      <c r="A24" s="103"/>
      <c r="B24" s="230" t="s">
        <v>223</v>
      </c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230"/>
      <c r="AM24" s="230"/>
      <c r="AN24" s="230"/>
      <c r="AO24" s="230"/>
      <c r="AP24" s="230"/>
      <c r="AQ24" s="230"/>
      <c r="AR24" s="107"/>
      <c r="AS24" s="108"/>
      <c r="AT24" s="171"/>
      <c r="AU24" s="172"/>
      <c r="AV24" s="172"/>
      <c r="AW24" s="172"/>
      <c r="AX24" s="172"/>
      <c r="AY24" s="172"/>
      <c r="AZ24" s="172"/>
      <c r="BA24" s="172"/>
      <c r="BB24" s="172"/>
      <c r="BC24" s="172"/>
      <c r="BD24" s="109"/>
      <c r="BE24" s="110"/>
      <c r="BF24" s="171"/>
      <c r="BG24" s="172"/>
      <c r="BH24" s="172"/>
      <c r="BI24" s="172"/>
      <c r="BJ24" s="172"/>
      <c r="BK24" s="172"/>
      <c r="BL24" s="172"/>
      <c r="BM24" s="172"/>
      <c r="BN24" s="172"/>
      <c r="BO24" s="172"/>
      <c r="BP24" s="109"/>
      <c r="BQ24" s="110"/>
      <c r="BR24" s="204"/>
      <c r="BS24" s="205"/>
      <c r="BT24" s="205"/>
      <c r="BU24" s="205"/>
      <c r="BV24" s="205"/>
      <c r="BW24" s="205"/>
      <c r="BX24" s="205"/>
      <c r="BY24" s="205"/>
      <c r="BZ24" s="205"/>
      <c r="CA24" s="205"/>
      <c r="CB24" s="205"/>
      <c r="CC24" s="205"/>
      <c r="CD24" s="112"/>
      <c r="CE24" s="171"/>
      <c r="CF24" s="172"/>
      <c r="CG24" s="172"/>
      <c r="CH24" s="172"/>
      <c r="CI24" s="172"/>
      <c r="CJ24" s="172"/>
      <c r="CK24" s="172"/>
      <c r="CL24" s="172"/>
      <c r="CM24" s="172"/>
      <c r="CN24" s="172"/>
      <c r="CO24" s="172"/>
      <c r="CP24" s="172"/>
      <c r="CQ24" s="110"/>
      <c r="CR24" s="171">
        <f>AVERAGE(CR25)</f>
        <v>0</v>
      </c>
      <c r="CS24" s="172"/>
      <c r="CT24" s="172"/>
      <c r="CU24" s="172"/>
      <c r="CV24" s="172"/>
      <c r="CW24" s="172"/>
      <c r="CX24" s="172"/>
      <c r="CY24" s="172"/>
      <c r="CZ24" s="172"/>
      <c r="DA24" s="172"/>
      <c r="DB24" s="172"/>
      <c r="DC24" s="172"/>
      <c r="DD24" s="173"/>
    </row>
    <row r="25" spans="1:108" ht="63" customHeight="1" thickBot="1">
      <c r="A25" s="113"/>
      <c r="B25" s="222" t="s">
        <v>224</v>
      </c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114"/>
      <c r="AS25" s="115"/>
      <c r="AT25" s="223">
        <v>0</v>
      </c>
      <c r="AU25" s="224"/>
      <c r="AV25" s="224"/>
      <c r="AW25" s="224"/>
      <c r="AX25" s="224"/>
      <c r="AY25" s="224"/>
      <c r="AZ25" s="224"/>
      <c r="BA25" s="224"/>
      <c r="BB25" s="224"/>
      <c r="BC25" s="224"/>
      <c r="BD25" s="224"/>
      <c r="BE25" s="225"/>
      <c r="BF25" s="223">
        <v>0</v>
      </c>
      <c r="BG25" s="224"/>
      <c r="BH25" s="224"/>
      <c r="BI25" s="224"/>
      <c r="BJ25" s="224"/>
      <c r="BK25" s="224"/>
      <c r="BL25" s="224"/>
      <c r="BM25" s="224"/>
      <c r="BN25" s="224"/>
      <c r="BO25" s="224"/>
      <c r="BP25" s="224"/>
      <c r="BQ25" s="225"/>
      <c r="BR25" s="226">
        <v>1</v>
      </c>
      <c r="BS25" s="227"/>
      <c r="BT25" s="227"/>
      <c r="BU25" s="227"/>
      <c r="BV25" s="227"/>
      <c r="BW25" s="227"/>
      <c r="BX25" s="227"/>
      <c r="BY25" s="227"/>
      <c r="BZ25" s="227"/>
      <c r="CA25" s="227"/>
      <c r="CB25" s="227"/>
      <c r="CC25" s="227"/>
      <c r="CD25" s="228"/>
      <c r="CE25" s="229" t="s">
        <v>195</v>
      </c>
      <c r="CF25" s="224"/>
      <c r="CG25" s="224"/>
      <c r="CH25" s="224"/>
      <c r="CI25" s="224"/>
      <c r="CJ25" s="224"/>
      <c r="CK25" s="224"/>
      <c r="CL25" s="224"/>
      <c r="CM25" s="224"/>
      <c r="CN25" s="224"/>
      <c r="CO25" s="224"/>
      <c r="CP25" s="224"/>
      <c r="CQ25" s="225"/>
      <c r="CR25" s="229">
        <v>0</v>
      </c>
      <c r="CS25" s="224"/>
      <c r="CT25" s="224"/>
      <c r="CU25" s="224"/>
      <c r="CV25" s="224"/>
      <c r="CW25" s="224"/>
      <c r="CX25" s="224"/>
      <c r="CY25" s="224"/>
      <c r="CZ25" s="224"/>
      <c r="DA25" s="224"/>
      <c r="DB25" s="224"/>
      <c r="DC25" s="224"/>
      <c r="DD25" s="225"/>
    </row>
    <row r="26" spans="1:108">
      <c r="A26" s="116"/>
      <c r="B26" s="196" t="s">
        <v>225</v>
      </c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196"/>
      <c r="AO26" s="196"/>
      <c r="AP26" s="196"/>
      <c r="AQ26" s="196"/>
      <c r="AR26" s="117"/>
      <c r="AS26" s="118"/>
      <c r="AT26" s="194"/>
      <c r="AU26" s="167"/>
      <c r="AV26" s="167"/>
      <c r="AW26" s="167"/>
      <c r="AX26" s="167"/>
      <c r="AY26" s="167"/>
      <c r="AZ26" s="167"/>
      <c r="BA26" s="167"/>
      <c r="BB26" s="167"/>
      <c r="BC26" s="167"/>
      <c r="BD26" s="119"/>
      <c r="BE26" s="120"/>
      <c r="BF26" s="194"/>
      <c r="BG26" s="167"/>
      <c r="BH26" s="167"/>
      <c r="BI26" s="167"/>
      <c r="BJ26" s="167"/>
      <c r="BK26" s="167"/>
      <c r="BL26" s="167"/>
      <c r="BM26" s="167"/>
      <c r="BN26" s="167"/>
      <c r="BO26" s="167"/>
      <c r="BP26" s="119"/>
      <c r="BQ26" s="120"/>
      <c r="BR26" s="182"/>
      <c r="BS26" s="183"/>
      <c r="BT26" s="183"/>
      <c r="BU26" s="183"/>
      <c r="BV26" s="183"/>
      <c r="BW26" s="183"/>
      <c r="BX26" s="183"/>
      <c r="BY26" s="183"/>
      <c r="BZ26" s="183"/>
      <c r="CA26" s="183"/>
      <c r="CB26" s="183"/>
      <c r="CC26" s="183"/>
      <c r="CD26" s="121"/>
      <c r="CE26" s="194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20"/>
      <c r="CR26" s="194">
        <f>AVERAGE(CR9,CR17,CR19,CR24)</f>
        <v>0.35416666666666669</v>
      </c>
      <c r="CS26" s="167"/>
      <c r="CT26" s="167"/>
      <c r="CU26" s="167"/>
      <c r="CV26" s="167"/>
      <c r="CW26" s="167"/>
      <c r="CX26" s="167"/>
      <c r="CY26" s="167"/>
      <c r="CZ26" s="167"/>
      <c r="DA26" s="167"/>
      <c r="DB26" s="167"/>
      <c r="DC26" s="167"/>
      <c r="DD26" s="195"/>
    </row>
    <row r="27" spans="1:108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</row>
    <row r="28" spans="1:108">
      <c r="A28" s="98"/>
      <c r="B28" s="98"/>
      <c r="C28" s="98"/>
      <c r="D28" s="98"/>
      <c r="E28" s="98"/>
      <c r="F28" s="166" t="s">
        <v>203</v>
      </c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98"/>
      <c r="AU28" s="167" t="s">
        <v>204</v>
      </c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98"/>
      <c r="CE28" s="167" t="s">
        <v>226</v>
      </c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7"/>
      <c r="CY28" s="167"/>
      <c r="CZ28" s="98"/>
      <c r="DA28" s="98"/>
      <c r="DB28" s="98"/>
      <c r="DC28" s="98"/>
      <c r="DD28" s="98"/>
    </row>
    <row r="29" spans="1:108">
      <c r="A29" s="98"/>
      <c r="B29" s="98"/>
      <c r="C29" s="98"/>
      <c r="D29" s="98"/>
      <c r="E29" s="98"/>
      <c r="F29" s="168" t="s">
        <v>205</v>
      </c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99"/>
      <c r="AU29" s="168" t="s">
        <v>206</v>
      </c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68"/>
      <c r="BZ29" s="168"/>
      <c r="CA29" s="168"/>
      <c r="CB29" s="168"/>
      <c r="CC29" s="168"/>
      <c r="CD29" s="99"/>
      <c r="CE29" s="168" t="s">
        <v>207</v>
      </c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168"/>
      <c r="CW29" s="168"/>
      <c r="CX29" s="168"/>
      <c r="CY29" s="168"/>
      <c r="CZ29" s="98"/>
      <c r="DA29" s="98"/>
      <c r="DB29" s="98"/>
      <c r="DC29" s="98"/>
      <c r="DD29" s="98"/>
    </row>
    <row r="32" spans="1:108">
      <c r="BX32" s="122"/>
    </row>
  </sheetData>
  <mergeCells count="124">
    <mergeCell ref="A8:AS8"/>
    <mergeCell ref="AT8:BE8"/>
    <mergeCell ref="BF8:BQ8"/>
    <mergeCell ref="BR8:CD8"/>
    <mergeCell ref="CE8:CQ8"/>
    <mergeCell ref="CR8:DD8"/>
    <mergeCell ref="A2:DD2"/>
    <mergeCell ref="K3:CT3"/>
    <mergeCell ref="K4:CT4"/>
    <mergeCell ref="A6:AS7"/>
    <mergeCell ref="AT6:BQ6"/>
    <mergeCell ref="BR6:CD7"/>
    <mergeCell ref="CE6:CQ7"/>
    <mergeCell ref="CR6:DD7"/>
    <mergeCell ref="AT7:BE7"/>
    <mergeCell ref="BF7:BQ7"/>
    <mergeCell ref="B10:AQ10"/>
    <mergeCell ref="AT10:BC10"/>
    <mergeCell ref="BF10:BO10"/>
    <mergeCell ref="BR10:CC10"/>
    <mergeCell ref="CE10:CP10"/>
    <mergeCell ref="CR10:DD10"/>
    <mergeCell ref="B9:AS9"/>
    <mergeCell ref="AT9:BE9"/>
    <mergeCell ref="BF9:BQ9"/>
    <mergeCell ref="BR9:CD9"/>
    <mergeCell ref="CE9:CQ9"/>
    <mergeCell ref="CR9:DD9"/>
    <mergeCell ref="B13:AS13"/>
    <mergeCell ref="AT13:BE13"/>
    <mergeCell ref="BF13:BQ13"/>
    <mergeCell ref="BR13:CD13"/>
    <mergeCell ref="CE13:CQ13"/>
    <mergeCell ref="CR13:DD13"/>
    <mergeCell ref="B11:AS12"/>
    <mergeCell ref="AT11:BE12"/>
    <mergeCell ref="BF11:BQ12"/>
    <mergeCell ref="BR11:CD12"/>
    <mergeCell ref="CE11:CQ12"/>
    <mergeCell ref="CR11:DD12"/>
    <mergeCell ref="B15:AS15"/>
    <mergeCell ref="AT15:BE15"/>
    <mergeCell ref="BF15:BQ15"/>
    <mergeCell ref="BR15:CD15"/>
    <mergeCell ref="CE15:CQ15"/>
    <mergeCell ref="CR15:DD15"/>
    <mergeCell ref="B14:AS14"/>
    <mergeCell ref="AT14:BE14"/>
    <mergeCell ref="BF14:BQ14"/>
    <mergeCell ref="BR14:CD14"/>
    <mergeCell ref="CE14:CQ14"/>
    <mergeCell ref="CR14:DD14"/>
    <mergeCell ref="B17:AQ17"/>
    <mergeCell ref="AT17:BC17"/>
    <mergeCell ref="BF17:BO17"/>
    <mergeCell ref="BR17:CC17"/>
    <mergeCell ref="CE17:CP17"/>
    <mergeCell ref="CR17:DD17"/>
    <mergeCell ref="B16:AS16"/>
    <mergeCell ref="AT16:BE16"/>
    <mergeCell ref="BF16:BQ16"/>
    <mergeCell ref="BR16:CD16"/>
    <mergeCell ref="CE16:CQ16"/>
    <mergeCell ref="CR16:DD16"/>
    <mergeCell ref="B19:AQ19"/>
    <mergeCell ref="AT19:BC19"/>
    <mergeCell ref="BF19:BO19"/>
    <mergeCell ref="BR19:CC19"/>
    <mergeCell ref="CE19:CP19"/>
    <mergeCell ref="CR19:DD19"/>
    <mergeCell ref="B18:AQ18"/>
    <mergeCell ref="AT18:BE18"/>
    <mergeCell ref="BF18:BQ18"/>
    <mergeCell ref="BR18:CD18"/>
    <mergeCell ref="CE18:CQ18"/>
    <mergeCell ref="CR18:DD18"/>
    <mergeCell ref="B21:AQ21"/>
    <mergeCell ref="AT21:BC21"/>
    <mergeCell ref="BF21:BO21"/>
    <mergeCell ref="BR21:CC21"/>
    <mergeCell ref="CE21:CP21"/>
    <mergeCell ref="CR21:DD21"/>
    <mergeCell ref="B20:AQ20"/>
    <mergeCell ref="AT20:BC20"/>
    <mergeCell ref="BF20:BO20"/>
    <mergeCell ref="BR20:CC20"/>
    <mergeCell ref="CE20:CP20"/>
    <mergeCell ref="CR20:DD20"/>
    <mergeCell ref="B23:AQ23"/>
    <mergeCell ref="AT23:BC23"/>
    <mergeCell ref="BF23:BO23"/>
    <mergeCell ref="BR23:CC23"/>
    <mergeCell ref="CE23:CP23"/>
    <mergeCell ref="CR23:DD23"/>
    <mergeCell ref="B22:AQ22"/>
    <mergeCell ref="AT22:BC22"/>
    <mergeCell ref="BF22:BO22"/>
    <mergeCell ref="BR22:CC22"/>
    <mergeCell ref="CE22:CP22"/>
    <mergeCell ref="CR22:DD22"/>
    <mergeCell ref="B25:AQ25"/>
    <mergeCell ref="AT25:BE25"/>
    <mergeCell ref="BF25:BQ25"/>
    <mergeCell ref="BR25:CD25"/>
    <mergeCell ref="CE25:CQ25"/>
    <mergeCell ref="CR25:DD25"/>
    <mergeCell ref="B24:AQ24"/>
    <mergeCell ref="AT24:BC24"/>
    <mergeCell ref="BF24:BO24"/>
    <mergeCell ref="BR24:CC24"/>
    <mergeCell ref="CE24:CP24"/>
    <mergeCell ref="CR24:DD24"/>
    <mergeCell ref="F28:AS28"/>
    <mergeCell ref="AU28:CC28"/>
    <mergeCell ref="CE28:CY28"/>
    <mergeCell ref="F29:AS29"/>
    <mergeCell ref="AU29:CC29"/>
    <mergeCell ref="CE29:CY29"/>
    <mergeCell ref="B26:AQ26"/>
    <mergeCell ref="AT26:BC26"/>
    <mergeCell ref="BF26:BO26"/>
    <mergeCell ref="BR26:CC26"/>
    <mergeCell ref="CE26:CP26"/>
    <mergeCell ref="CR26:DD2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E38"/>
  <sheetViews>
    <sheetView topLeftCell="A34" workbookViewId="0">
      <selection activeCell="B3" sqref="B3"/>
    </sheetView>
  </sheetViews>
  <sheetFormatPr defaultColWidth="0.85546875" defaultRowHeight="15"/>
  <cols>
    <col min="1" max="45" width="0.85546875" style="97"/>
    <col min="46" max="46" width="1.28515625" style="97" customWidth="1"/>
    <col min="47" max="56" width="0.85546875" style="97" customWidth="1"/>
    <col min="57" max="57" width="1.7109375" style="97" customWidth="1"/>
    <col min="58" max="95" width="0.85546875" style="97" customWidth="1"/>
    <col min="96" max="108" width="0.85546875" style="97"/>
    <col min="109" max="109" width="3" style="97" bestFit="1" customWidth="1"/>
    <col min="110" max="16384" width="0.85546875" style="97"/>
  </cols>
  <sheetData>
    <row r="1" spans="1:109" ht="12" customHeight="1"/>
    <row r="2" spans="1:109" ht="15.75">
      <c r="A2" s="212" t="s">
        <v>268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212"/>
      <c r="BJ2" s="212"/>
      <c r="BK2" s="212"/>
      <c r="BL2" s="212"/>
      <c r="BM2" s="212"/>
      <c r="BN2" s="212"/>
      <c r="BO2" s="212"/>
      <c r="BP2" s="212"/>
      <c r="BQ2" s="212"/>
      <c r="BR2" s="212"/>
      <c r="BS2" s="212"/>
      <c r="BT2" s="212"/>
      <c r="BU2" s="212"/>
      <c r="BV2" s="212"/>
      <c r="BW2" s="212"/>
      <c r="BX2" s="212"/>
      <c r="BY2" s="212"/>
      <c r="BZ2" s="212"/>
      <c r="CA2" s="212"/>
      <c r="CB2" s="212"/>
      <c r="CC2" s="212"/>
      <c r="CD2" s="212"/>
      <c r="CE2" s="212"/>
      <c r="CF2" s="212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212"/>
      <c r="CT2" s="212"/>
      <c r="CU2" s="212"/>
      <c r="CV2" s="212"/>
      <c r="CW2" s="212"/>
      <c r="CX2" s="212"/>
      <c r="CY2" s="212"/>
      <c r="CZ2" s="212"/>
      <c r="DA2" s="212"/>
      <c r="DB2" s="212"/>
      <c r="DC2" s="212"/>
      <c r="DD2" s="212"/>
      <c r="DE2" s="97">
        <v>4</v>
      </c>
    </row>
    <row r="3" spans="1:109" s="98" customFormat="1" ht="16.5" customHeight="1">
      <c r="K3" s="167" t="s">
        <v>123</v>
      </c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67"/>
      <c r="CL3" s="167"/>
      <c r="CM3" s="167"/>
      <c r="CN3" s="167"/>
      <c r="CO3" s="167"/>
      <c r="CP3" s="167"/>
      <c r="CQ3" s="167"/>
      <c r="CR3" s="167"/>
      <c r="CS3" s="167"/>
      <c r="CT3" s="167"/>
    </row>
    <row r="4" spans="1:109" s="99" customFormat="1" ht="13.5" customHeight="1">
      <c r="K4" s="168" t="s">
        <v>166</v>
      </c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</row>
    <row r="5" spans="1:109" ht="3.75" customHeight="1"/>
    <row r="6" spans="1:109" s="100" customFormat="1">
      <c r="A6" s="213" t="s">
        <v>167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5"/>
      <c r="AT6" s="219" t="s">
        <v>168</v>
      </c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0"/>
      <c r="BH6" s="220"/>
      <c r="BI6" s="220"/>
      <c r="BJ6" s="220"/>
      <c r="BK6" s="220"/>
      <c r="BL6" s="220"/>
      <c r="BM6" s="220"/>
      <c r="BN6" s="220"/>
      <c r="BO6" s="220"/>
      <c r="BP6" s="220"/>
      <c r="BQ6" s="221"/>
      <c r="BR6" s="213" t="s">
        <v>169</v>
      </c>
      <c r="BS6" s="214"/>
      <c r="BT6" s="214"/>
      <c r="BU6" s="214"/>
      <c r="BV6" s="214"/>
      <c r="BW6" s="214"/>
      <c r="BX6" s="214"/>
      <c r="BY6" s="214"/>
      <c r="BZ6" s="214"/>
      <c r="CA6" s="214"/>
      <c r="CB6" s="214"/>
      <c r="CC6" s="214"/>
      <c r="CD6" s="215"/>
      <c r="CE6" s="213" t="s">
        <v>170</v>
      </c>
      <c r="CF6" s="214"/>
      <c r="CG6" s="214"/>
      <c r="CH6" s="214"/>
      <c r="CI6" s="214"/>
      <c r="CJ6" s="214"/>
      <c r="CK6" s="214"/>
      <c r="CL6" s="214"/>
      <c r="CM6" s="214"/>
      <c r="CN6" s="214"/>
      <c r="CO6" s="214"/>
      <c r="CP6" s="214"/>
      <c r="CQ6" s="215"/>
      <c r="CR6" s="213" t="s">
        <v>171</v>
      </c>
      <c r="CS6" s="214"/>
      <c r="CT6" s="214"/>
      <c r="CU6" s="214"/>
      <c r="CV6" s="214"/>
      <c r="CW6" s="214"/>
      <c r="CX6" s="214"/>
      <c r="CY6" s="214"/>
      <c r="CZ6" s="214"/>
      <c r="DA6" s="214"/>
      <c r="DB6" s="214"/>
      <c r="DC6" s="214"/>
      <c r="DD6" s="215"/>
    </row>
    <row r="7" spans="1:109" s="100" customFormat="1" ht="45.75" customHeight="1">
      <c r="A7" s="216"/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8"/>
      <c r="AT7" s="219" t="s">
        <v>172</v>
      </c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1"/>
      <c r="BF7" s="219" t="s">
        <v>173</v>
      </c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1"/>
      <c r="BR7" s="216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8"/>
      <c r="CE7" s="216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8"/>
      <c r="CR7" s="216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8"/>
    </row>
    <row r="8" spans="1:109" s="101" customFormat="1">
      <c r="A8" s="209">
        <v>1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1"/>
      <c r="AT8" s="209">
        <v>2</v>
      </c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1"/>
      <c r="BF8" s="209">
        <v>3</v>
      </c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1"/>
      <c r="BR8" s="209">
        <v>4</v>
      </c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1"/>
      <c r="CE8" s="209">
        <v>5</v>
      </c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1"/>
      <c r="CR8" s="209">
        <v>6</v>
      </c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1"/>
    </row>
    <row r="9" spans="1:109" ht="72.75" customHeight="1">
      <c r="A9" s="102"/>
      <c r="B9" s="169" t="s">
        <v>174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70"/>
      <c r="AT9" s="171" t="s">
        <v>91</v>
      </c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3"/>
      <c r="BF9" s="171" t="s">
        <v>91</v>
      </c>
      <c r="BG9" s="172"/>
      <c r="BH9" s="172"/>
      <c r="BI9" s="172"/>
      <c r="BJ9" s="172"/>
      <c r="BK9" s="172"/>
      <c r="BL9" s="172"/>
      <c r="BM9" s="172"/>
      <c r="BN9" s="172"/>
      <c r="BO9" s="172"/>
      <c r="BP9" s="172"/>
      <c r="BQ9" s="173"/>
      <c r="BR9" s="171" t="s">
        <v>91</v>
      </c>
      <c r="BS9" s="172"/>
      <c r="BT9" s="172"/>
      <c r="BU9" s="172"/>
      <c r="BV9" s="172"/>
      <c r="BW9" s="172"/>
      <c r="BX9" s="172"/>
      <c r="BY9" s="172"/>
      <c r="BZ9" s="172"/>
      <c r="CA9" s="172"/>
      <c r="CB9" s="172"/>
      <c r="CC9" s="172"/>
      <c r="CD9" s="173"/>
      <c r="CE9" s="171" t="s">
        <v>91</v>
      </c>
      <c r="CF9" s="172"/>
      <c r="CG9" s="172"/>
      <c r="CH9" s="172"/>
      <c r="CI9" s="172"/>
      <c r="CJ9" s="172"/>
      <c r="CK9" s="172"/>
      <c r="CL9" s="172"/>
      <c r="CM9" s="172"/>
      <c r="CN9" s="172"/>
      <c r="CO9" s="172"/>
      <c r="CP9" s="172"/>
      <c r="CQ9" s="173"/>
      <c r="CR9" s="171">
        <f>(CR11+CR13)/2</f>
        <v>2</v>
      </c>
      <c r="CS9" s="172"/>
      <c r="CT9" s="172"/>
      <c r="CU9" s="172"/>
      <c r="CV9" s="172"/>
      <c r="CW9" s="172"/>
      <c r="CX9" s="172"/>
      <c r="CY9" s="172"/>
      <c r="CZ9" s="172"/>
      <c r="DA9" s="172"/>
      <c r="DB9" s="172"/>
      <c r="DC9" s="172"/>
      <c r="DD9" s="173"/>
    </row>
    <row r="10" spans="1:109">
      <c r="A10" s="102"/>
      <c r="B10" s="169" t="s">
        <v>175</v>
      </c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70"/>
      <c r="AT10" s="171"/>
      <c r="AU10" s="172"/>
      <c r="AV10" s="172"/>
      <c r="AW10" s="172"/>
      <c r="AX10" s="172"/>
      <c r="AY10" s="172"/>
      <c r="AZ10" s="172"/>
      <c r="BA10" s="172"/>
      <c r="BB10" s="172"/>
      <c r="BC10" s="172"/>
      <c r="BD10" s="172"/>
      <c r="BE10" s="173"/>
      <c r="BF10" s="171"/>
      <c r="BG10" s="172"/>
      <c r="BH10" s="172"/>
      <c r="BI10" s="172"/>
      <c r="BJ10" s="172"/>
      <c r="BK10" s="172"/>
      <c r="BL10" s="172"/>
      <c r="BM10" s="172"/>
      <c r="BN10" s="172"/>
      <c r="BO10" s="172"/>
      <c r="BP10" s="172"/>
      <c r="BQ10" s="173"/>
      <c r="BR10" s="171"/>
      <c r="BS10" s="172"/>
      <c r="BT10" s="172"/>
      <c r="BU10" s="172"/>
      <c r="BV10" s="172"/>
      <c r="BW10" s="172"/>
      <c r="BX10" s="172"/>
      <c r="BY10" s="172"/>
      <c r="BZ10" s="172"/>
      <c r="CA10" s="172"/>
      <c r="CB10" s="172"/>
      <c r="CC10" s="172"/>
      <c r="CD10" s="173"/>
      <c r="CE10" s="171"/>
      <c r="CF10" s="172"/>
      <c r="CG10" s="172"/>
      <c r="CH10" s="172"/>
      <c r="CI10" s="172"/>
      <c r="CJ10" s="172"/>
      <c r="CK10" s="172"/>
      <c r="CL10" s="172"/>
      <c r="CM10" s="172"/>
      <c r="CN10" s="172"/>
      <c r="CO10" s="172"/>
      <c r="CP10" s="172"/>
      <c r="CQ10" s="173"/>
      <c r="CR10" s="171"/>
      <c r="CS10" s="172"/>
      <c r="CT10" s="172"/>
      <c r="CU10" s="172"/>
      <c r="CV10" s="172"/>
      <c r="CW10" s="172"/>
      <c r="CX10" s="172"/>
      <c r="CY10" s="172"/>
      <c r="CZ10" s="172"/>
      <c r="DA10" s="172"/>
      <c r="DB10" s="172"/>
      <c r="DC10" s="172"/>
      <c r="DD10" s="173"/>
    </row>
    <row r="11" spans="1:109" s="104" customFormat="1">
      <c r="A11" s="103"/>
      <c r="B11" s="177" t="s">
        <v>176</v>
      </c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77"/>
      <c r="AP11" s="177"/>
      <c r="AQ11" s="177"/>
      <c r="AR11" s="177"/>
      <c r="AS11" s="178"/>
      <c r="AT11" s="208">
        <v>5</v>
      </c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3"/>
      <c r="BF11" s="208">
        <v>5</v>
      </c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3"/>
      <c r="BR11" s="179">
        <f>AT11/BF11</f>
        <v>1</v>
      </c>
      <c r="BS11" s="180"/>
      <c r="BT11" s="180"/>
      <c r="BU11" s="180"/>
      <c r="BV11" s="180"/>
      <c r="BW11" s="180"/>
      <c r="BX11" s="180"/>
      <c r="BY11" s="180"/>
      <c r="BZ11" s="180"/>
      <c r="CA11" s="180"/>
      <c r="CB11" s="180"/>
      <c r="CC11" s="180"/>
      <c r="CD11" s="181"/>
      <c r="CE11" s="191" t="s">
        <v>177</v>
      </c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3"/>
      <c r="CR11" s="191">
        <v>2</v>
      </c>
      <c r="CS11" s="192"/>
      <c r="CT11" s="192"/>
      <c r="CU11" s="192"/>
      <c r="CV11" s="192"/>
      <c r="CW11" s="192"/>
      <c r="CX11" s="192"/>
      <c r="CY11" s="192"/>
      <c r="CZ11" s="192"/>
      <c r="DA11" s="192"/>
      <c r="DB11" s="192"/>
      <c r="DC11" s="192"/>
      <c r="DD11" s="193"/>
    </row>
    <row r="12" spans="1:109" s="98" customFormat="1" ht="57.75" customHeight="1">
      <c r="A12" s="105"/>
      <c r="B12" s="196" t="s">
        <v>178</v>
      </c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  <c r="T12" s="196"/>
      <c r="U12" s="196"/>
      <c r="V12" s="196"/>
      <c r="W12" s="196"/>
      <c r="X12" s="196"/>
      <c r="Y12" s="196"/>
      <c r="Z12" s="196"/>
      <c r="AA12" s="196"/>
      <c r="AB12" s="196"/>
      <c r="AC12" s="196"/>
      <c r="AD12" s="196"/>
      <c r="AE12" s="196"/>
      <c r="AF12" s="196"/>
      <c r="AG12" s="196"/>
      <c r="AH12" s="196"/>
      <c r="AI12" s="196"/>
      <c r="AJ12" s="196"/>
      <c r="AK12" s="196"/>
      <c r="AL12" s="196"/>
      <c r="AM12" s="196"/>
      <c r="AN12" s="196"/>
      <c r="AO12" s="196"/>
      <c r="AP12" s="196"/>
      <c r="AQ12" s="196"/>
      <c r="AR12" s="196"/>
      <c r="AS12" s="197"/>
      <c r="AT12" s="194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95"/>
      <c r="BF12" s="194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95"/>
      <c r="BR12" s="182"/>
      <c r="BS12" s="183"/>
      <c r="BT12" s="183"/>
      <c r="BU12" s="183"/>
      <c r="BV12" s="183"/>
      <c r="BW12" s="183"/>
      <c r="BX12" s="183"/>
      <c r="BY12" s="183"/>
      <c r="BZ12" s="183"/>
      <c r="CA12" s="183"/>
      <c r="CB12" s="183"/>
      <c r="CC12" s="183"/>
      <c r="CD12" s="184"/>
      <c r="CE12" s="194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95"/>
      <c r="CR12" s="194"/>
      <c r="CS12" s="167"/>
      <c r="CT12" s="167"/>
      <c r="CU12" s="167"/>
      <c r="CV12" s="167"/>
      <c r="CW12" s="167"/>
      <c r="CX12" s="167"/>
      <c r="CY12" s="167"/>
      <c r="CZ12" s="167"/>
      <c r="DA12" s="167"/>
      <c r="DB12" s="167"/>
      <c r="DC12" s="167"/>
      <c r="DD12" s="195"/>
    </row>
    <row r="13" spans="1:109" s="104" customFormat="1">
      <c r="A13" s="103"/>
      <c r="B13" s="177" t="s">
        <v>179</v>
      </c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8"/>
      <c r="AT13" s="191">
        <f>SUM(AT15:BE18)</f>
        <v>12</v>
      </c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3"/>
      <c r="BF13" s="191">
        <f>SUM(BF15:BQ18)</f>
        <v>12</v>
      </c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3"/>
      <c r="BR13" s="179">
        <f>AT13/BF13</f>
        <v>1</v>
      </c>
      <c r="BS13" s="180"/>
      <c r="BT13" s="180"/>
      <c r="BU13" s="180"/>
      <c r="BV13" s="180"/>
      <c r="BW13" s="180"/>
      <c r="BX13" s="180"/>
      <c r="BY13" s="180"/>
      <c r="BZ13" s="180"/>
      <c r="CA13" s="180"/>
      <c r="CB13" s="180"/>
      <c r="CC13" s="180"/>
      <c r="CD13" s="181"/>
      <c r="CE13" s="191" t="s">
        <v>177</v>
      </c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3"/>
      <c r="CR13" s="191">
        <v>2</v>
      </c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2"/>
      <c r="DD13" s="193"/>
    </row>
    <row r="14" spans="1:109" s="98" customFormat="1" ht="87.75" customHeight="1">
      <c r="A14" s="105"/>
      <c r="B14" s="196" t="s">
        <v>180</v>
      </c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7"/>
      <c r="AT14" s="194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95"/>
      <c r="BF14" s="194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95"/>
      <c r="BR14" s="182"/>
      <c r="BS14" s="183"/>
      <c r="BT14" s="183"/>
      <c r="BU14" s="183"/>
      <c r="BV14" s="183"/>
      <c r="BW14" s="183"/>
      <c r="BX14" s="183"/>
      <c r="BY14" s="183"/>
      <c r="BZ14" s="183"/>
      <c r="CA14" s="183"/>
      <c r="CB14" s="183"/>
      <c r="CC14" s="183"/>
      <c r="CD14" s="184"/>
      <c r="CE14" s="194"/>
      <c r="CF14" s="167"/>
      <c r="CG14" s="167"/>
      <c r="CH14" s="167"/>
      <c r="CI14" s="167"/>
      <c r="CJ14" s="167"/>
      <c r="CK14" s="167"/>
      <c r="CL14" s="167"/>
      <c r="CM14" s="167"/>
      <c r="CN14" s="167"/>
      <c r="CO14" s="167"/>
      <c r="CP14" s="167"/>
      <c r="CQ14" s="195"/>
      <c r="CR14" s="194"/>
      <c r="CS14" s="167"/>
      <c r="CT14" s="167"/>
      <c r="CU14" s="167"/>
      <c r="CV14" s="167"/>
      <c r="CW14" s="167"/>
      <c r="CX14" s="167"/>
      <c r="CY14" s="167"/>
      <c r="CZ14" s="167"/>
      <c r="DA14" s="167"/>
      <c r="DB14" s="167"/>
      <c r="DC14" s="167"/>
      <c r="DD14" s="195"/>
    </row>
    <row r="15" spans="1:109" s="98" customFormat="1" ht="42.75" customHeight="1">
      <c r="A15" s="102"/>
      <c r="B15" s="169" t="s">
        <v>181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70"/>
      <c r="AT15" s="171">
        <v>4</v>
      </c>
      <c r="AU15" s="172"/>
      <c r="AV15" s="172"/>
      <c r="AW15" s="172"/>
      <c r="AX15" s="172"/>
      <c r="AY15" s="172"/>
      <c r="AZ15" s="172"/>
      <c r="BA15" s="172"/>
      <c r="BB15" s="172"/>
      <c r="BC15" s="172"/>
      <c r="BD15" s="172"/>
      <c r="BE15" s="173"/>
      <c r="BF15" s="171">
        <v>4</v>
      </c>
      <c r="BG15" s="172"/>
      <c r="BH15" s="172"/>
      <c r="BI15" s="172"/>
      <c r="BJ15" s="172"/>
      <c r="BK15" s="172"/>
      <c r="BL15" s="172"/>
      <c r="BM15" s="172"/>
      <c r="BN15" s="172"/>
      <c r="BO15" s="172"/>
      <c r="BP15" s="172"/>
      <c r="BQ15" s="173"/>
      <c r="BR15" s="204">
        <f>AT15/BF15</f>
        <v>1</v>
      </c>
      <c r="BS15" s="205"/>
      <c r="BT15" s="205"/>
      <c r="BU15" s="205"/>
      <c r="BV15" s="205"/>
      <c r="BW15" s="205"/>
      <c r="BX15" s="205"/>
      <c r="BY15" s="205"/>
      <c r="BZ15" s="205"/>
      <c r="CA15" s="205"/>
      <c r="CB15" s="205"/>
      <c r="CC15" s="205"/>
      <c r="CD15" s="206"/>
      <c r="CE15" s="171" t="s">
        <v>91</v>
      </c>
      <c r="CF15" s="172"/>
      <c r="CG15" s="172"/>
      <c r="CH15" s="172"/>
      <c r="CI15" s="172"/>
      <c r="CJ15" s="172"/>
      <c r="CK15" s="172"/>
      <c r="CL15" s="172"/>
      <c r="CM15" s="172"/>
      <c r="CN15" s="172"/>
      <c r="CO15" s="172"/>
      <c r="CP15" s="172"/>
      <c r="CQ15" s="173"/>
      <c r="CR15" s="171" t="s">
        <v>91</v>
      </c>
      <c r="CS15" s="172"/>
      <c r="CT15" s="172"/>
      <c r="CU15" s="172"/>
      <c r="CV15" s="172"/>
      <c r="CW15" s="172"/>
      <c r="CX15" s="172"/>
      <c r="CY15" s="172"/>
      <c r="CZ15" s="172"/>
      <c r="DA15" s="172"/>
      <c r="DB15" s="172"/>
      <c r="DC15" s="172"/>
      <c r="DD15" s="173"/>
    </row>
    <row r="16" spans="1:109" s="98" customFormat="1" ht="57.75" customHeight="1">
      <c r="A16" s="102"/>
      <c r="B16" s="169" t="s">
        <v>182</v>
      </c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70"/>
      <c r="AT16" s="171">
        <v>1</v>
      </c>
      <c r="AU16" s="172"/>
      <c r="AV16" s="172"/>
      <c r="AW16" s="172"/>
      <c r="AX16" s="172"/>
      <c r="AY16" s="172"/>
      <c r="AZ16" s="172"/>
      <c r="BA16" s="172"/>
      <c r="BB16" s="172"/>
      <c r="BC16" s="172"/>
      <c r="BD16" s="172"/>
      <c r="BE16" s="173"/>
      <c r="BF16" s="171">
        <v>1</v>
      </c>
      <c r="BG16" s="172"/>
      <c r="BH16" s="172"/>
      <c r="BI16" s="172"/>
      <c r="BJ16" s="172"/>
      <c r="BK16" s="172"/>
      <c r="BL16" s="172"/>
      <c r="BM16" s="172"/>
      <c r="BN16" s="172"/>
      <c r="BO16" s="172"/>
      <c r="BP16" s="172"/>
      <c r="BQ16" s="173"/>
      <c r="BR16" s="204">
        <f>AT16/BF16</f>
        <v>1</v>
      </c>
      <c r="BS16" s="205"/>
      <c r="BT16" s="205"/>
      <c r="BU16" s="205"/>
      <c r="BV16" s="205"/>
      <c r="BW16" s="205"/>
      <c r="BX16" s="205"/>
      <c r="BY16" s="205"/>
      <c r="BZ16" s="205"/>
      <c r="CA16" s="205"/>
      <c r="CB16" s="205"/>
      <c r="CC16" s="205"/>
      <c r="CD16" s="206"/>
      <c r="CE16" s="171" t="s">
        <v>91</v>
      </c>
      <c r="CF16" s="172"/>
      <c r="CG16" s="172"/>
      <c r="CH16" s="172"/>
      <c r="CI16" s="172"/>
      <c r="CJ16" s="172"/>
      <c r="CK16" s="172"/>
      <c r="CL16" s="172"/>
      <c r="CM16" s="172"/>
      <c r="CN16" s="172"/>
      <c r="CO16" s="172"/>
      <c r="CP16" s="172"/>
      <c r="CQ16" s="173"/>
      <c r="CR16" s="171" t="s">
        <v>91</v>
      </c>
      <c r="CS16" s="172"/>
      <c r="CT16" s="172"/>
      <c r="CU16" s="172"/>
      <c r="CV16" s="172"/>
      <c r="CW16" s="172"/>
      <c r="CX16" s="172"/>
      <c r="CY16" s="172"/>
      <c r="CZ16" s="172"/>
      <c r="DA16" s="172"/>
      <c r="DB16" s="172"/>
      <c r="DC16" s="172"/>
      <c r="DD16" s="173"/>
    </row>
    <row r="17" spans="1:109" s="98" customFormat="1" ht="42.75" customHeight="1">
      <c r="A17" s="102"/>
      <c r="B17" s="169" t="s">
        <v>183</v>
      </c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  <c r="O17" s="169"/>
      <c r="P17" s="169"/>
      <c r="Q17" s="169"/>
      <c r="R17" s="169"/>
      <c r="S17" s="169"/>
      <c r="T17" s="169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69"/>
      <c r="AL17" s="169"/>
      <c r="AM17" s="169"/>
      <c r="AN17" s="169"/>
      <c r="AO17" s="169"/>
      <c r="AP17" s="169"/>
      <c r="AQ17" s="169"/>
      <c r="AR17" s="169"/>
      <c r="AS17" s="170"/>
      <c r="AT17" s="171">
        <v>5</v>
      </c>
      <c r="AU17" s="172"/>
      <c r="AV17" s="172"/>
      <c r="AW17" s="172"/>
      <c r="AX17" s="172"/>
      <c r="AY17" s="172"/>
      <c r="AZ17" s="172"/>
      <c r="BA17" s="172"/>
      <c r="BB17" s="172"/>
      <c r="BC17" s="172"/>
      <c r="BD17" s="172"/>
      <c r="BE17" s="173"/>
      <c r="BF17" s="171">
        <v>5</v>
      </c>
      <c r="BG17" s="172"/>
      <c r="BH17" s="172"/>
      <c r="BI17" s="172"/>
      <c r="BJ17" s="172"/>
      <c r="BK17" s="172"/>
      <c r="BL17" s="172"/>
      <c r="BM17" s="172"/>
      <c r="BN17" s="172"/>
      <c r="BO17" s="172"/>
      <c r="BP17" s="172"/>
      <c r="BQ17" s="173"/>
      <c r="BR17" s="204">
        <f>AT17/BF17</f>
        <v>1</v>
      </c>
      <c r="BS17" s="205"/>
      <c r="BT17" s="205"/>
      <c r="BU17" s="205"/>
      <c r="BV17" s="205"/>
      <c r="BW17" s="205"/>
      <c r="BX17" s="205"/>
      <c r="BY17" s="205"/>
      <c r="BZ17" s="205"/>
      <c r="CA17" s="205"/>
      <c r="CB17" s="205"/>
      <c r="CC17" s="205"/>
      <c r="CD17" s="206"/>
      <c r="CE17" s="171" t="s">
        <v>91</v>
      </c>
      <c r="CF17" s="172"/>
      <c r="CG17" s="172"/>
      <c r="CH17" s="172"/>
      <c r="CI17" s="172"/>
      <c r="CJ17" s="172"/>
      <c r="CK17" s="172"/>
      <c r="CL17" s="172"/>
      <c r="CM17" s="172"/>
      <c r="CN17" s="172"/>
      <c r="CO17" s="172"/>
      <c r="CP17" s="172"/>
      <c r="CQ17" s="173"/>
      <c r="CR17" s="171" t="s">
        <v>91</v>
      </c>
      <c r="CS17" s="172"/>
      <c r="CT17" s="172"/>
      <c r="CU17" s="172"/>
      <c r="CV17" s="172"/>
      <c r="CW17" s="172"/>
      <c r="CX17" s="172"/>
      <c r="CY17" s="172"/>
      <c r="CZ17" s="172"/>
      <c r="DA17" s="172"/>
      <c r="DB17" s="172"/>
      <c r="DC17" s="172"/>
      <c r="DD17" s="173"/>
    </row>
    <row r="18" spans="1:109" s="98" customFormat="1" ht="57.75" customHeight="1">
      <c r="A18" s="102"/>
      <c r="B18" s="169" t="s">
        <v>184</v>
      </c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69"/>
      <c r="AR18" s="169"/>
      <c r="AS18" s="170"/>
      <c r="AT18" s="171">
        <v>2</v>
      </c>
      <c r="AU18" s="172"/>
      <c r="AV18" s="172"/>
      <c r="AW18" s="172"/>
      <c r="AX18" s="172"/>
      <c r="AY18" s="172"/>
      <c r="AZ18" s="172"/>
      <c r="BA18" s="172"/>
      <c r="BB18" s="172"/>
      <c r="BC18" s="172"/>
      <c r="BD18" s="172"/>
      <c r="BE18" s="173"/>
      <c r="BF18" s="171">
        <v>2</v>
      </c>
      <c r="BG18" s="172"/>
      <c r="BH18" s="172"/>
      <c r="BI18" s="172"/>
      <c r="BJ18" s="172"/>
      <c r="BK18" s="172"/>
      <c r="BL18" s="172"/>
      <c r="BM18" s="172"/>
      <c r="BN18" s="172"/>
      <c r="BO18" s="172"/>
      <c r="BP18" s="172"/>
      <c r="BQ18" s="173"/>
      <c r="BR18" s="204">
        <f>AT18/BF18</f>
        <v>1</v>
      </c>
      <c r="BS18" s="205"/>
      <c r="BT18" s="205"/>
      <c r="BU18" s="205"/>
      <c r="BV18" s="205"/>
      <c r="BW18" s="205"/>
      <c r="BX18" s="205"/>
      <c r="BY18" s="205"/>
      <c r="BZ18" s="205"/>
      <c r="CA18" s="205"/>
      <c r="CB18" s="205"/>
      <c r="CC18" s="205"/>
      <c r="CD18" s="206"/>
      <c r="CE18" s="171" t="s">
        <v>91</v>
      </c>
      <c r="CF18" s="172"/>
      <c r="CG18" s="172"/>
      <c r="CH18" s="172"/>
      <c r="CI18" s="172"/>
      <c r="CJ18" s="172"/>
      <c r="CK18" s="172"/>
      <c r="CL18" s="172"/>
      <c r="CM18" s="172"/>
      <c r="CN18" s="172"/>
      <c r="CO18" s="172"/>
      <c r="CP18" s="172"/>
      <c r="CQ18" s="173"/>
      <c r="CR18" s="171" t="s">
        <v>91</v>
      </c>
      <c r="CS18" s="172"/>
      <c r="CT18" s="172"/>
      <c r="CU18" s="172"/>
      <c r="CV18" s="172"/>
      <c r="CW18" s="172"/>
      <c r="CX18" s="172"/>
      <c r="CY18" s="172"/>
      <c r="CZ18" s="172"/>
      <c r="DA18" s="172"/>
      <c r="DB18" s="172"/>
      <c r="DC18" s="172"/>
      <c r="DD18" s="173"/>
    </row>
    <row r="19" spans="1:109" ht="77.25" customHeight="1">
      <c r="A19" s="102"/>
      <c r="B19" s="169" t="s">
        <v>185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70"/>
      <c r="AT19" s="171" t="s">
        <v>91</v>
      </c>
      <c r="AU19" s="172"/>
      <c r="AV19" s="172"/>
      <c r="AW19" s="172"/>
      <c r="AX19" s="172"/>
      <c r="AY19" s="172"/>
      <c r="AZ19" s="172"/>
      <c r="BA19" s="172"/>
      <c r="BB19" s="172"/>
      <c r="BC19" s="172"/>
      <c r="BD19" s="172"/>
      <c r="BE19" s="173"/>
      <c r="BF19" s="171" t="s">
        <v>91</v>
      </c>
      <c r="BG19" s="172"/>
      <c r="BH19" s="172"/>
      <c r="BI19" s="172"/>
      <c r="BJ19" s="172"/>
      <c r="BK19" s="172"/>
      <c r="BL19" s="172"/>
      <c r="BM19" s="172"/>
      <c r="BN19" s="172"/>
      <c r="BO19" s="172"/>
      <c r="BP19" s="172"/>
      <c r="BQ19" s="173"/>
      <c r="BR19" s="204" t="s">
        <v>91</v>
      </c>
      <c r="BS19" s="205"/>
      <c r="BT19" s="205"/>
      <c r="BU19" s="205"/>
      <c r="BV19" s="205"/>
      <c r="BW19" s="205"/>
      <c r="BX19" s="205"/>
      <c r="BY19" s="205"/>
      <c r="BZ19" s="205"/>
      <c r="CA19" s="205"/>
      <c r="CB19" s="205"/>
      <c r="CC19" s="205"/>
      <c r="CD19" s="206"/>
      <c r="CE19" s="171" t="s">
        <v>91</v>
      </c>
      <c r="CF19" s="172"/>
      <c r="CG19" s="172"/>
      <c r="CH19" s="172"/>
      <c r="CI19" s="172"/>
      <c r="CJ19" s="172"/>
      <c r="CK19" s="172"/>
      <c r="CL19" s="172"/>
      <c r="CM19" s="172"/>
      <c r="CN19" s="172"/>
      <c r="CO19" s="172"/>
      <c r="CP19" s="172"/>
      <c r="CQ19" s="173"/>
      <c r="CR19" s="171">
        <f>(CR20+CR22+CR24)/3</f>
        <v>2</v>
      </c>
      <c r="CS19" s="172"/>
      <c r="CT19" s="172"/>
      <c r="CU19" s="172"/>
      <c r="CV19" s="172"/>
      <c r="CW19" s="172"/>
      <c r="CX19" s="172"/>
      <c r="CY19" s="172"/>
      <c r="CZ19" s="172"/>
      <c r="DA19" s="172"/>
      <c r="DB19" s="172"/>
      <c r="DC19" s="172"/>
      <c r="DD19" s="173"/>
    </row>
    <row r="20" spans="1:109" s="104" customFormat="1">
      <c r="A20" s="103"/>
      <c r="B20" s="177" t="s">
        <v>186</v>
      </c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8"/>
      <c r="AT20" s="191">
        <v>1</v>
      </c>
      <c r="AU20" s="192"/>
      <c r="AV20" s="192"/>
      <c r="AW20" s="192"/>
      <c r="AX20" s="192"/>
      <c r="AY20" s="192"/>
      <c r="AZ20" s="192"/>
      <c r="BA20" s="192"/>
      <c r="BB20" s="192"/>
      <c r="BC20" s="192"/>
      <c r="BD20" s="192"/>
      <c r="BE20" s="193"/>
      <c r="BF20" s="191">
        <v>1</v>
      </c>
      <c r="BG20" s="192"/>
      <c r="BH20" s="192"/>
      <c r="BI20" s="192"/>
      <c r="BJ20" s="192"/>
      <c r="BK20" s="192"/>
      <c r="BL20" s="192"/>
      <c r="BM20" s="192"/>
      <c r="BN20" s="192"/>
      <c r="BO20" s="192"/>
      <c r="BP20" s="192"/>
      <c r="BQ20" s="193"/>
      <c r="BR20" s="179">
        <f>AT20/BF20</f>
        <v>1</v>
      </c>
      <c r="BS20" s="180"/>
      <c r="BT20" s="180"/>
      <c r="BU20" s="180"/>
      <c r="BV20" s="180"/>
      <c r="BW20" s="180"/>
      <c r="BX20" s="180"/>
      <c r="BY20" s="180"/>
      <c r="BZ20" s="180"/>
      <c r="CA20" s="180"/>
      <c r="CB20" s="180"/>
      <c r="CC20" s="180"/>
      <c r="CD20" s="181"/>
      <c r="CE20" s="191" t="s">
        <v>177</v>
      </c>
      <c r="CF20" s="192"/>
      <c r="CG20" s="192"/>
      <c r="CH20" s="192"/>
      <c r="CI20" s="192"/>
      <c r="CJ20" s="192"/>
      <c r="CK20" s="192"/>
      <c r="CL20" s="192"/>
      <c r="CM20" s="192"/>
      <c r="CN20" s="192"/>
      <c r="CO20" s="192"/>
      <c r="CP20" s="192"/>
      <c r="CQ20" s="193"/>
      <c r="CR20" s="191">
        <v>2</v>
      </c>
      <c r="CS20" s="192"/>
      <c r="CT20" s="192"/>
      <c r="CU20" s="192"/>
      <c r="CV20" s="192"/>
      <c r="CW20" s="192"/>
      <c r="CX20" s="192"/>
      <c r="CY20" s="192"/>
      <c r="CZ20" s="192"/>
      <c r="DA20" s="192"/>
      <c r="DB20" s="192"/>
      <c r="DC20" s="192"/>
      <c r="DD20" s="193"/>
    </row>
    <row r="21" spans="1:109" ht="42.75" customHeight="1">
      <c r="A21" s="105"/>
      <c r="B21" s="196" t="s">
        <v>187</v>
      </c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  <c r="S21" s="196"/>
      <c r="T21" s="196"/>
      <c r="U21" s="196"/>
      <c r="V21" s="196"/>
      <c r="W21" s="196"/>
      <c r="X21" s="196"/>
      <c r="Y21" s="196"/>
      <c r="Z21" s="196"/>
      <c r="AA21" s="196"/>
      <c r="AB21" s="196"/>
      <c r="AC21" s="196"/>
      <c r="AD21" s="196"/>
      <c r="AE21" s="196"/>
      <c r="AF21" s="196"/>
      <c r="AG21" s="196"/>
      <c r="AH21" s="196"/>
      <c r="AI21" s="196"/>
      <c r="AJ21" s="196"/>
      <c r="AK21" s="196"/>
      <c r="AL21" s="196"/>
      <c r="AM21" s="196"/>
      <c r="AN21" s="196"/>
      <c r="AO21" s="196"/>
      <c r="AP21" s="196"/>
      <c r="AQ21" s="196"/>
      <c r="AR21" s="196"/>
      <c r="AS21" s="197"/>
      <c r="AT21" s="194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95"/>
      <c r="BF21" s="194"/>
      <c r="BG21" s="167"/>
      <c r="BH21" s="167"/>
      <c r="BI21" s="167"/>
      <c r="BJ21" s="167"/>
      <c r="BK21" s="167"/>
      <c r="BL21" s="167"/>
      <c r="BM21" s="167"/>
      <c r="BN21" s="167"/>
      <c r="BO21" s="167"/>
      <c r="BP21" s="167"/>
      <c r="BQ21" s="195"/>
      <c r="BR21" s="182"/>
      <c r="BS21" s="183"/>
      <c r="BT21" s="183"/>
      <c r="BU21" s="183"/>
      <c r="BV21" s="183"/>
      <c r="BW21" s="183"/>
      <c r="BX21" s="183"/>
      <c r="BY21" s="183"/>
      <c r="BZ21" s="183"/>
      <c r="CA21" s="183"/>
      <c r="CB21" s="183"/>
      <c r="CC21" s="183"/>
      <c r="CD21" s="184"/>
      <c r="CE21" s="194"/>
      <c r="CF21" s="167"/>
      <c r="CG21" s="167"/>
      <c r="CH21" s="167"/>
      <c r="CI21" s="167"/>
      <c r="CJ21" s="167"/>
      <c r="CK21" s="167"/>
      <c r="CL21" s="167"/>
      <c r="CM21" s="167"/>
      <c r="CN21" s="167"/>
      <c r="CO21" s="167"/>
      <c r="CP21" s="167"/>
      <c r="CQ21" s="195"/>
      <c r="CR21" s="194"/>
      <c r="CS21" s="167"/>
      <c r="CT21" s="167"/>
      <c r="CU21" s="167"/>
      <c r="CV21" s="167"/>
      <c r="CW21" s="167"/>
      <c r="CX21" s="167"/>
      <c r="CY21" s="167"/>
      <c r="CZ21" s="167"/>
      <c r="DA21" s="167"/>
      <c r="DB21" s="167"/>
      <c r="DC21" s="167"/>
      <c r="DD21" s="195"/>
    </row>
    <row r="22" spans="1:109" s="104" customFormat="1">
      <c r="A22" s="103"/>
      <c r="B22" s="177" t="s">
        <v>188</v>
      </c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8"/>
      <c r="AT22" s="191">
        <v>0</v>
      </c>
      <c r="AU22" s="192"/>
      <c r="AV22" s="192"/>
      <c r="AW22" s="192"/>
      <c r="AX22" s="192"/>
      <c r="AY22" s="192"/>
      <c r="AZ22" s="192"/>
      <c r="BA22" s="192"/>
      <c r="BB22" s="192"/>
      <c r="BC22" s="192"/>
      <c r="BD22" s="192"/>
      <c r="BE22" s="193"/>
      <c r="BF22" s="191">
        <v>0</v>
      </c>
      <c r="BG22" s="192"/>
      <c r="BH22" s="192"/>
      <c r="BI22" s="192"/>
      <c r="BJ22" s="192"/>
      <c r="BK22" s="192"/>
      <c r="BL22" s="192"/>
      <c r="BM22" s="192"/>
      <c r="BN22" s="192"/>
      <c r="BO22" s="192"/>
      <c r="BP22" s="192"/>
      <c r="BQ22" s="193"/>
      <c r="BR22" s="179">
        <f>IF(BF22=0,100%,AT22/BF22)</f>
        <v>1</v>
      </c>
      <c r="BS22" s="180"/>
      <c r="BT22" s="180"/>
      <c r="BU22" s="180"/>
      <c r="BV22" s="180"/>
      <c r="BW22" s="180"/>
      <c r="BX22" s="180"/>
      <c r="BY22" s="180"/>
      <c r="BZ22" s="180"/>
      <c r="CA22" s="180"/>
      <c r="CB22" s="180"/>
      <c r="CC22" s="180"/>
      <c r="CD22" s="181"/>
      <c r="CE22" s="191" t="s">
        <v>177</v>
      </c>
      <c r="CF22" s="192"/>
      <c r="CG22" s="192"/>
      <c r="CH22" s="192"/>
      <c r="CI22" s="192"/>
      <c r="CJ22" s="192"/>
      <c r="CK22" s="192"/>
      <c r="CL22" s="192"/>
      <c r="CM22" s="192"/>
      <c r="CN22" s="192"/>
      <c r="CO22" s="192"/>
      <c r="CP22" s="192"/>
      <c r="CQ22" s="193"/>
      <c r="CR22" s="191">
        <v>2</v>
      </c>
      <c r="CS22" s="192"/>
      <c r="CT22" s="192"/>
      <c r="CU22" s="192"/>
      <c r="CV22" s="192"/>
      <c r="CW22" s="192"/>
      <c r="CX22" s="192"/>
      <c r="CY22" s="192"/>
      <c r="CZ22" s="192"/>
      <c r="DA22" s="192"/>
      <c r="DB22" s="192"/>
      <c r="DC22" s="192"/>
      <c r="DD22" s="193"/>
      <c r="DE22" s="133">
        <v>5</v>
      </c>
    </row>
    <row r="23" spans="1:109" ht="57.75" customHeight="1">
      <c r="A23" s="105"/>
      <c r="B23" s="196" t="s">
        <v>189</v>
      </c>
      <c r="C23" s="196"/>
      <c r="D23" s="196"/>
      <c r="E23" s="196"/>
      <c r="F23" s="196"/>
      <c r="G23" s="196"/>
      <c r="H23" s="196"/>
      <c r="I23" s="196"/>
      <c r="J23" s="196"/>
      <c r="K23" s="196"/>
      <c r="L23" s="196"/>
      <c r="M23" s="196"/>
      <c r="N23" s="196"/>
      <c r="O23" s="196"/>
      <c r="P23" s="196"/>
      <c r="Q23" s="196"/>
      <c r="R23" s="196"/>
      <c r="S23" s="196"/>
      <c r="T23" s="196"/>
      <c r="U23" s="196"/>
      <c r="V23" s="196"/>
      <c r="W23" s="196"/>
      <c r="X23" s="196"/>
      <c r="Y23" s="196"/>
      <c r="Z23" s="196"/>
      <c r="AA23" s="196"/>
      <c r="AB23" s="196"/>
      <c r="AC23" s="196"/>
      <c r="AD23" s="196"/>
      <c r="AE23" s="196"/>
      <c r="AF23" s="196"/>
      <c r="AG23" s="196"/>
      <c r="AH23" s="196"/>
      <c r="AI23" s="196"/>
      <c r="AJ23" s="196"/>
      <c r="AK23" s="196"/>
      <c r="AL23" s="196"/>
      <c r="AM23" s="196"/>
      <c r="AN23" s="196"/>
      <c r="AO23" s="196"/>
      <c r="AP23" s="196"/>
      <c r="AQ23" s="196"/>
      <c r="AR23" s="196"/>
      <c r="AS23" s="197"/>
      <c r="AT23" s="194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95"/>
      <c r="BF23" s="194"/>
      <c r="BG23" s="167"/>
      <c r="BH23" s="167"/>
      <c r="BI23" s="167"/>
      <c r="BJ23" s="167"/>
      <c r="BK23" s="167"/>
      <c r="BL23" s="167"/>
      <c r="BM23" s="167"/>
      <c r="BN23" s="167"/>
      <c r="BO23" s="167"/>
      <c r="BP23" s="167"/>
      <c r="BQ23" s="195"/>
      <c r="BR23" s="182"/>
      <c r="BS23" s="183"/>
      <c r="BT23" s="183"/>
      <c r="BU23" s="183"/>
      <c r="BV23" s="183"/>
      <c r="BW23" s="183"/>
      <c r="BX23" s="183"/>
      <c r="BY23" s="183"/>
      <c r="BZ23" s="183"/>
      <c r="CA23" s="183"/>
      <c r="CB23" s="183"/>
      <c r="CC23" s="183"/>
      <c r="CD23" s="184"/>
      <c r="CE23" s="194"/>
      <c r="CF23" s="167"/>
      <c r="CG23" s="167"/>
      <c r="CH23" s="167"/>
      <c r="CI23" s="167"/>
      <c r="CJ23" s="167"/>
      <c r="CK23" s="167"/>
      <c r="CL23" s="167"/>
      <c r="CM23" s="167"/>
      <c r="CN23" s="167"/>
      <c r="CO23" s="167"/>
      <c r="CP23" s="167"/>
      <c r="CQ23" s="195"/>
      <c r="CR23" s="194"/>
      <c r="CS23" s="167"/>
      <c r="CT23" s="167"/>
      <c r="CU23" s="167"/>
      <c r="CV23" s="167"/>
      <c r="CW23" s="167"/>
      <c r="CX23" s="167"/>
      <c r="CY23" s="167"/>
      <c r="CZ23" s="167"/>
      <c r="DA23" s="167"/>
      <c r="DB23" s="167"/>
      <c r="DC23" s="167"/>
      <c r="DD23" s="195"/>
    </row>
    <row r="24" spans="1:109" s="104" customFormat="1">
      <c r="A24" s="103"/>
      <c r="B24" s="177" t="s">
        <v>190</v>
      </c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8"/>
      <c r="AT24" s="191">
        <v>0</v>
      </c>
      <c r="AU24" s="192"/>
      <c r="AV24" s="192"/>
      <c r="AW24" s="192"/>
      <c r="AX24" s="192"/>
      <c r="AY24" s="192"/>
      <c r="AZ24" s="192"/>
      <c r="BA24" s="192"/>
      <c r="BB24" s="192"/>
      <c r="BC24" s="192"/>
      <c r="BD24" s="192"/>
      <c r="BE24" s="193"/>
      <c r="BF24" s="191">
        <v>0</v>
      </c>
      <c r="BG24" s="192"/>
      <c r="BH24" s="192"/>
      <c r="BI24" s="192"/>
      <c r="BJ24" s="192"/>
      <c r="BK24" s="192"/>
      <c r="BL24" s="192"/>
      <c r="BM24" s="192"/>
      <c r="BN24" s="192"/>
      <c r="BO24" s="192"/>
      <c r="BP24" s="192"/>
      <c r="BQ24" s="193"/>
      <c r="BR24" s="179">
        <f>IF(BF24=0,100%,AT24/BF24)</f>
        <v>1</v>
      </c>
      <c r="BS24" s="180"/>
      <c r="BT24" s="180"/>
      <c r="BU24" s="180"/>
      <c r="BV24" s="180"/>
      <c r="BW24" s="180"/>
      <c r="BX24" s="180"/>
      <c r="BY24" s="180"/>
      <c r="BZ24" s="180"/>
      <c r="CA24" s="180"/>
      <c r="CB24" s="180"/>
      <c r="CC24" s="180"/>
      <c r="CD24" s="181"/>
      <c r="CE24" s="191" t="s">
        <v>177</v>
      </c>
      <c r="CF24" s="192"/>
      <c r="CG24" s="192"/>
      <c r="CH24" s="192"/>
      <c r="CI24" s="192"/>
      <c r="CJ24" s="192"/>
      <c r="CK24" s="192"/>
      <c r="CL24" s="192"/>
      <c r="CM24" s="192"/>
      <c r="CN24" s="192"/>
      <c r="CO24" s="192"/>
      <c r="CP24" s="192"/>
      <c r="CQ24" s="193"/>
      <c r="CR24" s="191">
        <v>2</v>
      </c>
      <c r="CS24" s="192"/>
      <c r="CT24" s="192"/>
      <c r="CU24" s="192"/>
      <c r="CV24" s="192"/>
      <c r="CW24" s="192"/>
      <c r="CX24" s="192"/>
      <c r="CY24" s="192"/>
      <c r="CZ24" s="192"/>
      <c r="DA24" s="192"/>
      <c r="DB24" s="192"/>
      <c r="DC24" s="192"/>
      <c r="DD24" s="193"/>
    </row>
    <row r="25" spans="1:109" ht="57.75" customHeight="1">
      <c r="A25" s="105"/>
      <c r="B25" s="196" t="s">
        <v>191</v>
      </c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196"/>
      <c r="Z25" s="196"/>
      <c r="AA25" s="196"/>
      <c r="AB25" s="196"/>
      <c r="AC25" s="196"/>
      <c r="AD25" s="196"/>
      <c r="AE25" s="196"/>
      <c r="AF25" s="196"/>
      <c r="AG25" s="196"/>
      <c r="AH25" s="196"/>
      <c r="AI25" s="196"/>
      <c r="AJ25" s="196"/>
      <c r="AK25" s="196"/>
      <c r="AL25" s="196"/>
      <c r="AM25" s="196"/>
      <c r="AN25" s="196"/>
      <c r="AO25" s="196"/>
      <c r="AP25" s="196"/>
      <c r="AQ25" s="196"/>
      <c r="AR25" s="196"/>
      <c r="AS25" s="197"/>
      <c r="AT25" s="194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95"/>
      <c r="BF25" s="194"/>
      <c r="BG25" s="167"/>
      <c r="BH25" s="167"/>
      <c r="BI25" s="167"/>
      <c r="BJ25" s="167"/>
      <c r="BK25" s="167"/>
      <c r="BL25" s="167"/>
      <c r="BM25" s="167"/>
      <c r="BN25" s="167"/>
      <c r="BO25" s="167"/>
      <c r="BP25" s="167"/>
      <c r="BQ25" s="195"/>
      <c r="BR25" s="182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4"/>
      <c r="CE25" s="194"/>
      <c r="CF25" s="167"/>
      <c r="CG25" s="167"/>
      <c r="CH25" s="167"/>
      <c r="CI25" s="167"/>
      <c r="CJ25" s="167"/>
      <c r="CK25" s="167"/>
      <c r="CL25" s="167"/>
      <c r="CM25" s="167"/>
      <c r="CN25" s="167"/>
      <c r="CO25" s="167"/>
      <c r="CP25" s="167"/>
      <c r="CQ25" s="195"/>
      <c r="CR25" s="194"/>
      <c r="CS25" s="167"/>
      <c r="CT25" s="167"/>
      <c r="CU25" s="167"/>
      <c r="CV25" s="167"/>
      <c r="CW25" s="167"/>
      <c r="CX25" s="167"/>
      <c r="CY25" s="167"/>
      <c r="CZ25" s="167"/>
      <c r="DA25" s="167"/>
      <c r="DB25" s="167"/>
      <c r="DC25" s="167"/>
      <c r="DD25" s="195"/>
    </row>
    <row r="26" spans="1:109" ht="87" customHeight="1">
      <c r="A26" s="102"/>
      <c r="B26" s="169" t="s">
        <v>192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70"/>
      <c r="AT26" s="171">
        <v>1</v>
      </c>
      <c r="AU26" s="172"/>
      <c r="AV26" s="172"/>
      <c r="AW26" s="172"/>
      <c r="AX26" s="172"/>
      <c r="AY26" s="172"/>
      <c r="AZ26" s="172"/>
      <c r="BA26" s="172"/>
      <c r="BB26" s="172"/>
      <c r="BC26" s="172"/>
      <c r="BD26" s="172"/>
      <c r="BE26" s="173"/>
      <c r="BF26" s="171">
        <v>1</v>
      </c>
      <c r="BG26" s="172"/>
      <c r="BH26" s="172"/>
      <c r="BI26" s="172"/>
      <c r="BJ26" s="172"/>
      <c r="BK26" s="172"/>
      <c r="BL26" s="172"/>
      <c r="BM26" s="172"/>
      <c r="BN26" s="172"/>
      <c r="BO26" s="172"/>
      <c r="BP26" s="172"/>
      <c r="BQ26" s="173"/>
      <c r="BR26" s="204">
        <f>AT26/BF26</f>
        <v>1</v>
      </c>
      <c r="BS26" s="205"/>
      <c r="BT26" s="205"/>
      <c r="BU26" s="205"/>
      <c r="BV26" s="205"/>
      <c r="BW26" s="205"/>
      <c r="BX26" s="205"/>
      <c r="BY26" s="205"/>
      <c r="BZ26" s="205"/>
      <c r="CA26" s="205"/>
      <c r="CB26" s="205"/>
      <c r="CC26" s="205"/>
      <c r="CD26" s="206"/>
      <c r="CE26" s="171" t="s">
        <v>177</v>
      </c>
      <c r="CF26" s="172"/>
      <c r="CG26" s="172"/>
      <c r="CH26" s="172"/>
      <c r="CI26" s="172"/>
      <c r="CJ26" s="172"/>
      <c r="CK26" s="172"/>
      <c r="CL26" s="172"/>
      <c r="CM26" s="172"/>
      <c r="CN26" s="172"/>
      <c r="CO26" s="172"/>
      <c r="CP26" s="172"/>
      <c r="CQ26" s="173"/>
      <c r="CR26" s="171">
        <v>2</v>
      </c>
      <c r="CS26" s="172"/>
      <c r="CT26" s="172"/>
      <c r="CU26" s="172"/>
      <c r="CV26" s="172"/>
      <c r="CW26" s="172"/>
      <c r="CX26" s="172"/>
      <c r="CY26" s="172"/>
      <c r="CZ26" s="172"/>
      <c r="DA26" s="172"/>
      <c r="DB26" s="172"/>
      <c r="DC26" s="172"/>
      <c r="DD26" s="173"/>
    </row>
    <row r="27" spans="1:109" ht="102" customHeight="1">
      <c r="A27" s="102"/>
      <c r="B27" s="169" t="s">
        <v>193</v>
      </c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/>
      <c r="AP27" s="169"/>
      <c r="AQ27" s="169"/>
      <c r="AR27" s="169"/>
      <c r="AS27" s="170"/>
      <c r="AT27" s="171">
        <v>1</v>
      </c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3"/>
      <c r="BF27" s="171">
        <v>1</v>
      </c>
      <c r="BG27" s="172"/>
      <c r="BH27" s="172"/>
      <c r="BI27" s="172"/>
      <c r="BJ27" s="172"/>
      <c r="BK27" s="172"/>
      <c r="BL27" s="172"/>
      <c r="BM27" s="172"/>
      <c r="BN27" s="172"/>
      <c r="BO27" s="172"/>
      <c r="BP27" s="172"/>
      <c r="BQ27" s="173"/>
      <c r="BR27" s="204">
        <f>AT27/BF27</f>
        <v>1</v>
      </c>
      <c r="BS27" s="205"/>
      <c r="BT27" s="205"/>
      <c r="BU27" s="205"/>
      <c r="BV27" s="205"/>
      <c r="BW27" s="205"/>
      <c r="BX27" s="205"/>
      <c r="BY27" s="205"/>
      <c r="BZ27" s="205"/>
      <c r="CA27" s="205"/>
      <c r="CB27" s="205"/>
      <c r="CC27" s="205"/>
      <c r="CD27" s="206"/>
      <c r="CE27" s="171" t="s">
        <v>177</v>
      </c>
      <c r="CF27" s="172"/>
      <c r="CG27" s="172"/>
      <c r="CH27" s="172"/>
      <c r="CI27" s="172"/>
      <c r="CJ27" s="172"/>
      <c r="CK27" s="172"/>
      <c r="CL27" s="172"/>
      <c r="CM27" s="172"/>
      <c r="CN27" s="172"/>
      <c r="CO27" s="172"/>
      <c r="CP27" s="172"/>
      <c r="CQ27" s="173"/>
      <c r="CR27" s="171">
        <v>2</v>
      </c>
      <c r="CS27" s="172"/>
      <c r="CT27" s="172"/>
      <c r="CU27" s="172"/>
      <c r="CV27" s="172"/>
      <c r="CW27" s="172"/>
      <c r="CX27" s="172"/>
      <c r="CY27" s="172"/>
      <c r="CZ27" s="172"/>
      <c r="DA27" s="172"/>
      <c r="DB27" s="172"/>
      <c r="DC27" s="172"/>
      <c r="DD27" s="173"/>
    </row>
    <row r="28" spans="1:109" ht="72" customHeight="1">
      <c r="A28" s="102"/>
      <c r="B28" s="169" t="s">
        <v>194</v>
      </c>
      <c r="C28" s="169"/>
      <c r="D28" s="169"/>
      <c r="E28" s="169"/>
      <c r="F28" s="169"/>
      <c r="G28" s="169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69"/>
      <c r="AL28" s="169"/>
      <c r="AM28" s="169"/>
      <c r="AN28" s="169"/>
      <c r="AO28" s="169"/>
      <c r="AP28" s="169"/>
      <c r="AQ28" s="169"/>
      <c r="AR28" s="169"/>
      <c r="AS28" s="170"/>
      <c r="AT28" s="171"/>
      <c r="AU28" s="172"/>
      <c r="AV28" s="172"/>
      <c r="AW28" s="172"/>
      <c r="AX28" s="172"/>
      <c r="AY28" s="172"/>
      <c r="AZ28" s="172"/>
      <c r="BA28" s="172"/>
      <c r="BB28" s="172"/>
      <c r="BC28" s="172"/>
      <c r="BD28" s="172"/>
      <c r="BE28" s="173"/>
      <c r="BF28" s="171"/>
      <c r="BG28" s="172"/>
      <c r="BH28" s="172"/>
      <c r="BI28" s="172"/>
      <c r="BJ28" s="172"/>
      <c r="BK28" s="172"/>
      <c r="BL28" s="172"/>
      <c r="BM28" s="172"/>
      <c r="BN28" s="172"/>
      <c r="BO28" s="172"/>
      <c r="BP28" s="172"/>
      <c r="BQ28" s="173"/>
      <c r="BR28" s="171"/>
      <c r="BS28" s="172"/>
      <c r="BT28" s="172"/>
      <c r="BU28" s="172"/>
      <c r="BV28" s="172"/>
      <c r="BW28" s="172"/>
      <c r="BX28" s="172"/>
      <c r="BY28" s="172"/>
      <c r="BZ28" s="172"/>
      <c r="CA28" s="172"/>
      <c r="CB28" s="172"/>
      <c r="CC28" s="172"/>
      <c r="CD28" s="173"/>
      <c r="CE28" s="171" t="s">
        <v>195</v>
      </c>
      <c r="CF28" s="172"/>
      <c r="CG28" s="172"/>
      <c r="CH28" s="172"/>
      <c r="CI28" s="172"/>
      <c r="CJ28" s="172"/>
      <c r="CK28" s="172"/>
      <c r="CL28" s="172"/>
      <c r="CM28" s="172"/>
      <c r="CN28" s="172"/>
      <c r="CO28" s="172"/>
      <c r="CP28" s="172"/>
      <c r="CQ28" s="173"/>
      <c r="CR28" s="171">
        <f>CR29/1</f>
        <v>1</v>
      </c>
      <c r="CS28" s="172"/>
      <c r="CT28" s="172"/>
      <c r="CU28" s="172"/>
      <c r="CV28" s="172"/>
      <c r="CW28" s="172"/>
      <c r="CX28" s="172"/>
      <c r="CY28" s="172"/>
      <c r="CZ28" s="172"/>
      <c r="DA28" s="172"/>
      <c r="DB28" s="172"/>
      <c r="DC28" s="172"/>
      <c r="DD28" s="173"/>
    </row>
    <row r="29" spans="1:109" s="98" customFormat="1" ht="104.25" customHeight="1">
      <c r="A29" s="102"/>
      <c r="B29" s="169" t="s">
        <v>196</v>
      </c>
      <c r="C29" s="169"/>
      <c r="D29" s="169"/>
      <c r="E29" s="169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69"/>
      <c r="AI29" s="169"/>
      <c r="AJ29" s="169"/>
      <c r="AK29" s="169"/>
      <c r="AL29" s="169"/>
      <c r="AM29" s="169"/>
      <c r="AN29" s="169"/>
      <c r="AO29" s="169"/>
      <c r="AP29" s="169"/>
      <c r="AQ29" s="169"/>
      <c r="AR29" s="169"/>
      <c r="AS29" s="170"/>
      <c r="AT29" s="204">
        <v>0</v>
      </c>
      <c r="AU29" s="205"/>
      <c r="AV29" s="205"/>
      <c r="AW29" s="205"/>
      <c r="AX29" s="205"/>
      <c r="AY29" s="205"/>
      <c r="AZ29" s="205"/>
      <c r="BA29" s="205"/>
      <c r="BB29" s="205"/>
      <c r="BC29" s="205"/>
      <c r="BD29" s="205"/>
      <c r="BE29" s="206"/>
      <c r="BF29" s="207">
        <v>0.08</v>
      </c>
      <c r="BG29" s="172"/>
      <c r="BH29" s="172"/>
      <c r="BI29" s="172"/>
      <c r="BJ29" s="172"/>
      <c r="BK29" s="172"/>
      <c r="BL29" s="172"/>
      <c r="BM29" s="172"/>
      <c r="BN29" s="172"/>
      <c r="BO29" s="172"/>
      <c r="BP29" s="172"/>
      <c r="BQ29" s="173"/>
      <c r="BR29" s="204">
        <f>AT29/BF29</f>
        <v>0</v>
      </c>
      <c r="BS29" s="205"/>
      <c r="BT29" s="205"/>
      <c r="BU29" s="205"/>
      <c r="BV29" s="205"/>
      <c r="BW29" s="205"/>
      <c r="BX29" s="205"/>
      <c r="BY29" s="205"/>
      <c r="BZ29" s="205"/>
      <c r="CA29" s="205"/>
      <c r="CB29" s="205"/>
      <c r="CC29" s="205"/>
      <c r="CD29" s="206"/>
      <c r="CE29" s="171"/>
      <c r="CF29" s="172"/>
      <c r="CG29" s="172"/>
      <c r="CH29" s="172"/>
      <c r="CI29" s="172"/>
      <c r="CJ29" s="172"/>
      <c r="CK29" s="172"/>
      <c r="CL29" s="172"/>
      <c r="CM29" s="172"/>
      <c r="CN29" s="172"/>
      <c r="CO29" s="172"/>
      <c r="CP29" s="172"/>
      <c r="CQ29" s="173"/>
      <c r="CR29" s="171">
        <v>1</v>
      </c>
      <c r="CS29" s="172"/>
      <c r="CT29" s="172"/>
      <c r="CU29" s="172"/>
      <c r="CV29" s="172"/>
      <c r="CW29" s="172"/>
      <c r="CX29" s="172"/>
      <c r="CY29" s="172"/>
      <c r="CZ29" s="172"/>
      <c r="DA29" s="172"/>
      <c r="DB29" s="172"/>
      <c r="DC29" s="172"/>
      <c r="DD29" s="173"/>
    </row>
    <row r="30" spans="1:109" ht="87" customHeight="1">
      <c r="A30" s="102"/>
      <c r="B30" s="169" t="s">
        <v>197</v>
      </c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69"/>
      <c r="AF30" s="169"/>
      <c r="AG30" s="169"/>
      <c r="AH30" s="169"/>
      <c r="AI30" s="169"/>
      <c r="AJ30" s="169"/>
      <c r="AK30" s="169"/>
      <c r="AL30" s="169"/>
      <c r="AM30" s="169"/>
      <c r="AN30" s="169"/>
      <c r="AO30" s="169"/>
      <c r="AP30" s="169"/>
      <c r="AQ30" s="169"/>
      <c r="AR30" s="169"/>
      <c r="AS30" s="170"/>
      <c r="AT30" s="171" t="s">
        <v>91</v>
      </c>
      <c r="AU30" s="172"/>
      <c r="AV30" s="172"/>
      <c r="AW30" s="172"/>
      <c r="AX30" s="172"/>
      <c r="AY30" s="172"/>
      <c r="AZ30" s="172"/>
      <c r="BA30" s="172"/>
      <c r="BB30" s="172"/>
      <c r="BC30" s="172"/>
      <c r="BD30" s="172"/>
      <c r="BE30" s="173"/>
      <c r="BF30" s="171" t="s">
        <v>91</v>
      </c>
      <c r="BG30" s="172"/>
      <c r="BH30" s="172"/>
      <c r="BI30" s="172"/>
      <c r="BJ30" s="172"/>
      <c r="BK30" s="172"/>
      <c r="BL30" s="172"/>
      <c r="BM30" s="172"/>
      <c r="BN30" s="172"/>
      <c r="BO30" s="172"/>
      <c r="BP30" s="172"/>
      <c r="BQ30" s="173"/>
      <c r="BR30" s="171" t="s">
        <v>91</v>
      </c>
      <c r="BS30" s="172"/>
      <c r="BT30" s="172"/>
      <c r="BU30" s="172"/>
      <c r="BV30" s="172"/>
      <c r="BW30" s="172"/>
      <c r="BX30" s="172"/>
      <c r="BY30" s="172"/>
      <c r="BZ30" s="172"/>
      <c r="CA30" s="172"/>
      <c r="CB30" s="172"/>
      <c r="CC30" s="172"/>
      <c r="CD30" s="173"/>
      <c r="CE30" s="171" t="s">
        <v>91</v>
      </c>
      <c r="CF30" s="172"/>
      <c r="CG30" s="172"/>
      <c r="CH30" s="172"/>
      <c r="CI30" s="172"/>
      <c r="CJ30" s="172"/>
      <c r="CK30" s="172"/>
      <c r="CL30" s="172"/>
      <c r="CM30" s="172"/>
      <c r="CN30" s="172"/>
      <c r="CO30" s="172"/>
      <c r="CP30" s="172"/>
      <c r="CQ30" s="173"/>
      <c r="CR30" s="171">
        <f>(CR31+CR33)/2</f>
        <v>1</v>
      </c>
      <c r="CS30" s="172"/>
      <c r="CT30" s="172"/>
      <c r="CU30" s="172"/>
      <c r="CV30" s="172"/>
      <c r="CW30" s="172"/>
      <c r="CX30" s="172"/>
      <c r="CY30" s="172"/>
      <c r="CZ30" s="172"/>
      <c r="DA30" s="172"/>
      <c r="DB30" s="172"/>
      <c r="DC30" s="172"/>
      <c r="DD30" s="173"/>
    </row>
    <row r="31" spans="1:109" s="104" customFormat="1">
      <c r="A31" s="103"/>
      <c r="B31" s="177" t="s">
        <v>198</v>
      </c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8"/>
      <c r="AT31" s="179">
        <v>0</v>
      </c>
      <c r="AU31" s="180"/>
      <c r="AV31" s="180"/>
      <c r="AW31" s="180"/>
      <c r="AX31" s="180"/>
      <c r="AY31" s="180"/>
      <c r="AZ31" s="180"/>
      <c r="BA31" s="180"/>
      <c r="BB31" s="180"/>
      <c r="BC31" s="180"/>
      <c r="BD31" s="180"/>
      <c r="BE31" s="181"/>
      <c r="BF31" s="185">
        <v>0.12</v>
      </c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7"/>
      <c r="BR31" s="179">
        <f>AT31/BF31</f>
        <v>0</v>
      </c>
      <c r="BS31" s="180"/>
      <c r="BT31" s="180"/>
      <c r="BU31" s="180"/>
      <c r="BV31" s="180"/>
      <c r="BW31" s="180"/>
      <c r="BX31" s="180"/>
      <c r="BY31" s="180"/>
      <c r="BZ31" s="180"/>
      <c r="CA31" s="180"/>
      <c r="CB31" s="180"/>
      <c r="CC31" s="180"/>
      <c r="CD31" s="181"/>
      <c r="CE31" s="191" t="s">
        <v>195</v>
      </c>
      <c r="CF31" s="192"/>
      <c r="CG31" s="192"/>
      <c r="CH31" s="192"/>
      <c r="CI31" s="192"/>
      <c r="CJ31" s="192"/>
      <c r="CK31" s="192"/>
      <c r="CL31" s="192"/>
      <c r="CM31" s="192"/>
      <c r="CN31" s="192"/>
      <c r="CO31" s="192"/>
      <c r="CP31" s="192"/>
      <c r="CQ31" s="193"/>
      <c r="CR31" s="191">
        <v>1</v>
      </c>
      <c r="CS31" s="192"/>
      <c r="CT31" s="192"/>
      <c r="CU31" s="192"/>
      <c r="CV31" s="192"/>
      <c r="CW31" s="192"/>
      <c r="CX31" s="192"/>
      <c r="CY31" s="192"/>
      <c r="CZ31" s="192"/>
      <c r="DA31" s="192"/>
      <c r="DB31" s="192"/>
      <c r="DC31" s="192"/>
      <c r="DD31" s="193"/>
    </row>
    <row r="32" spans="1:109" ht="73.5" customHeight="1">
      <c r="A32" s="105"/>
      <c r="B32" s="196" t="s">
        <v>199</v>
      </c>
      <c r="C32" s="196"/>
      <c r="D32" s="196"/>
      <c r="E32" s="196"/>
      <c r="F32" s="196"/>
      <c r="G32" s="196"/>
      <c r="H32" s="196"/>
      <c r="I32" s="196"/>
      <c r="J32" s="196"/>
      <c r="K32" s="196"/>
      <c r="L32" s="196"/>
      <c r="M32" s="196"/>
      <c r="N32" s="196"/>
      <c r="O32" s="196"/>
      <c r="P32" s="196"/>
      <c r="Q32" s="196"/>
      <c r="R32" s="196"/>
      <c r="S32" s="196"/>
      <c r="T32" s="196"/>
      <c r="U32" s="196"/>
      <c r="V32" s="196"/>
      <c r="W32" s="196"/>
      <c r="X32" s="196"/>
      <c r="Y32" s="196"/>
      <c r="Z32" s="196"/>
      <c r="AA32" s="196"/>
      <c r="AB32" s="196"/>
      <c r="AC32" s="196"/>
      <c r="AD32" s="196"/>
      <c r="AE32" s="196"/>
      <c r="AF32" s="196"/>
      <c r="AG32" s="196"/>
      <c r="AH32" s="196"/>
      <c r="AI32" s="196"/>
      <c r="AJ32" s="196"/>
      <c r="AK32" s="196"/>
      <c r="AL32" s="196"/>
      <c r="AM32" s="196"/>
      <c r="AN32" s="196"/>
      <c r="AO32" s="196"/>
      <c r="AP32" s="196"/>
      <c r="AQ32" s="196"/>
      <c r="AR32" s="196"/>
      <c r="AS32" s="197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4"/>
      <c r="BF32" s="188"/>
      <c r="BG32" s="189"/>
      <c r="BH32" s="189"/>
      <c r="BI32" s="189"/>
      <c r="BJ32" s="189"/>
      <c r="BK32" s="189"/>
      <c r="BL32" s="189"/>
      <c r="BM32" s="189"/>
      <c r="BN32" s="189"/>
      <c r="BO32" s="189"/>
      <c r="BP32" s="189"/>
      <c r="BQ32" s="190"/>
      <c r="BR32" s="182"/>
      <c r="BS32" s="183"/>
      <c r="BT32" s="183"/>
      <c r="BU32" s="183"/>
      <c r="BV32" s="183"/>
      <c r="BW32" s="183"/>
      <c r="BX32" s="183"/>
      <c r="BY32" s="183"/>
      <c r="BZ32" s="183"/>
      <c r="CA32" s="183"/>
      <c r="CB32" s="183"/>
      <c r="CC32" s="183"/>
      <c r="CD32" s="184"/>
      <c r="CE32" s="194"/>
      <c r="CF32" s="167"/>
      <c r="CG32" s="167"/>
      <c r="CH32" s="167"/>
      <c r="CI32" s="167"/>
      <c r="CJ32" s="167"/>
      <c r="CK32" s="167"/>
      <c r="CL32" s="167"/>
      <c r="CM32" s="167"/>
      <c r="CN32" s="167"/>
      <c r="CO32" s="167"/>
      <c r="CP32" s="167"/>
      <c r="CQ32" s="195"/>
      <c r="CR32" s="194"/>
      <c r="CS32" s="167"/>
      <c r="CT32" s="167"/>
      <c r="CU32" s="167"/>
      <c r="CV32" s="167"/>
      <c r="CW32" s="167"/>
      <c r="CX32" s="167"/>
      <c r="CY32" s="167"/>
      <c r="CZ32" s="167"/>
      <c r="DA32" s="167"/>
      <c r="DB32" s="167"/>
      <c r="DC32" s="167"/>
      <c r="DD32" s="195"/>
    </row>
    <row r="33" spans="1:109" s="104" customFormat="1">
      <c r="A33" s="103"/>
      <c r="B33" s="177" t="s">
        <v>200</v>
      </c>
      <c r="C33" s="177"/>
      <c r="D33" s="177"/>
      <c r="E33" s="177"/>
      <c r="F33" s="177"/>
      <c r="G33" s="177"/>
      <c r="H33" s="177"/>
      <c r="I33" s="177"/>
      <c r="J33" s="177"/>
      <c r="K33" s="177"/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8"/>
      <c r="AT33" s="179">
        <v>0</v>
      </c>
      <c r="AU33" s="180"/>
      <c r="AV33" s="180"/>
      <c r="AW33" s="180"/>
      <c r="AX33" s="180"/>
      <c r="AY33" s="180"/>
      <c r="AZ33" s="180"/>
      <c r="BA33" s="180"/>
      <c r="BB33" s="180"/>
      <c r="BC33" s="180"/>
      <c r="BD33" s="180"/>
      <c r="BE33" s="181"/>
      <c r="BF33" s="185">
        <v>0.12</v>
      </c>
      <c r="BG33" s="186"/>
      <c r="BH33" s="186"/>
      <c r="BI33" s="186"/>
      <c r="BJ33" s="186"/>
      <c r="BK33" s="186"/>
      <c r="BL33" s="186"/>
      <c r="BM33" s="186"/>
      <c r="BN33" s="186"/>
      <c r="BO33" s="186"/>
      <c r="BP33" s="186"/>
      <c r="BQ33" s="187"/>
      <c r="BR33" s="179">
        <f>AT33/BF33</f>
        <v>0</v>
      </c>
      <c r="BS33" s="180"/>
      <c r="BT33" s="180"/>
      <c r="BU33" s="180"/>
      <c r="BV33" s="180"/>
      <c r="BW33" s="180"/>
      <c r="BX33" s="180"/>
      <c r="BY33" s="180"/>
      <c r="BZ33" s="180"/>
      <c r="CA33" s="180"/>
      <c r="CB33" s="180"/>
      <c r="CC33" s="180"/>
      <c r="CD33" s="181"/>
      <c r="CE33" s="191" t="s">
        <v>195</v>
      </c>
      <c r="CF33" s="192"/>
      <c r="CG33" s="192"/>
      <c r="CH33" s="192"/>
      <c r="CI33" s="192"/>
      <c r="CJ33" s="192"/>
      <c r="CK33" s="192"/>
      <c r="CL33" s="192"/>
      <c r="CM33" s="192"/>
      <c r="CN33" s="192"/>
      <c r="CO33" s="192"/>
      <c r="CP33" s="192"/>
      <c r="CQ33" s="193"/>
      <c r="CR33" s="191">
        <v>1</v>
      </c>
      <c r="CS33" s="192"/>
      <c r="CT33" s="192"/>
      <c r="CU33" s="192"/>
      <c r="CV33" s="192"/>
      <c r="CW33" s="192"/>
      <c r="CX33" s="192"/>
      <c r="CY33" s="192"/>
      <c r="CZ33" s="192"/>
      <c r="DA33" s="192"/>
      <c r="DB33" s="192"/>
      <c r="DC33" s="192"/>
      <c r="DD33" s="193"/>
      <c r="DE33" s="133">
        <v>6</v>
      </c>
    </row>
    <row r="34" spans="1:109" ht="116.25" customHeight="1">
      <c r="A34" s="105"/>
      <c r="B34" s="196" t="s">
        <v>201</v>
      </c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6"/>
      <c r="AN34" s="196"/>
      <c r="AO34" s="196"/>
      <c r="AP34" s="196"/>
      <c r="AQ34" s="196"/>
      <c r="AR34" s="196"/>
      <c r="AS34" s="197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4"/>
      <c r="BF34" s="188"/>
      <c r="BG34" s="189"/>
      <c r="BH34" s="189"/>
      <c r="BI34" s="189"/>
      <c r="BJ34" s="189"/>
      <c r="BK34" s="189"/>
      <c r="BL34" s="189"/>
      <c r="BM34" s="189"/>
      <c r="BN34" s="189"/>
      <c r="BO34" s="189"/>
      <c r="BP34" s="189"/>
      <c r="BQ34" s="190"/>
      <c r="BR34" s="182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/>
      <c r="CC34" s="183"/>
      <c r="CD34" s="184"/>
      <c r="CE34" s="194"/>
      <c r="CF34" s="167"/>
      <c r="CG34" s="167"/>
      <c r="CH34" s="167"/>
      <c r="CI34" s="167"/>
      <c r="CJ34" s="167"/>
      <c r="CK34" s="167"/>
      <c r="CL34" s="167"/>
      <c r="CM34" s="167"/>
      <c r="CN34" s="167"/>
      <c r="CO34" s="167"/>
      <c r="CP34" s="167"/>
      <c r="CQ34" s="195"/>
      <c r="CR34" s="194"/>
      <c r="CS34" s="167"/>
      <c r="CT34" s="167"/>
      <c r="CU34" s="167"/>
      <c r="CV34" s="167"/>
      <c r="CW34" s="167"/>
      <c r="CX34" s="167"/>
      <c r="CY34" s="167"/>
      <c r="CZ34" s="167"/>
      <c r="DA34" s="167"/>
      <c r="DB34" s="167"/>
      <c r="DC34" s="167"/>
      <c r="DD34" s="195"/>
    </row>
    <row r="35" spans="1:109" ht="29.25" customHeight="1">
      <c r="A35" s="102"/>
      <c r="B35" s="169" t="s">
        <v>202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70"/>
      <c r="AT35" s="171" t="s">
        <v>91</v>
      </c>
      <c r="AU35" s="172"/>
      <c r="AV35" s="172"/>
      <c r="AW35" s="172"/>
      <c r="AX35" s="172"/>
      <c r="AY35" s="172"/>
      <c r="AZ35" s="172"/>
      <c r="BA35" s="172"/>
      <c r="BB35" s="172"/>
      <c r="BC35" s="172"/>
      <c r="BD35" s="172"/>
      <c r="BE35" s="173"/>
      <c r="BF35" s="171" t="s">
        <v>91</v>
      </c>
      <c r="BG35" s="172"/>
      <c r="BH35" s="172"/>
      <c r="BI35" s="172"/>
      <c r="BJ35" s="172"/>
      <c r="BK35" s="172"/>
      <c r="BL35" s="172"/>
      <c r="BM35" s="172"/>
      <c r="BN35" s="172"/>
      <c r="BO35" s="172"/>
      <c r="BP35" s="172"/>
      <c r="BQ35" s="173"/>
      <c r="BR35" s="171" t="s">
        <v>91</v>
      </c>
      <c r="BS35" s="172"/>
      <c r="BT35" s="172"/>
      <c r="BU35" s="172"/>
      <c r="BV35" s="172"/>
      <c r="BW35" s="172"/>
      <c r="BX35" s="172"/>
      <c r="BY35" s="172"/>
      <c r="BZ35" s="172"/>
      <c r="CA35" s="172"/>
      <c r="CB35" s="172"/>
      <c r="CC35" s="172"/>
      <c r="CD35" s="173"/>
      <c r="CE35" s="171" t="s">
        <v>91</v>
      </c>
      <c r="CF35" s="172"/>
      <c r="CG35" s="172"/>
      <c r="CH35" s="172"/>
      <c r="CI35" s="172"/>
      <c r="CJ35" s="172"/>
      <c r="CK35" s="172"/>
      <c r="CL35" s="172"/>
      <c r="CM35" s="172"/>
      <c r="CN35" s="172"/>
      <c r="CO35" s="172"/>
      <c r="CP35" s="172"/>
      <c r="CQ35" s="173"/>
      <c r="CR35" s="174">
        <f>(CR9+CR19+CR26+CR27+CR28+CR31)/6</f>
        <v>1.6666666666666667</v>
      </c>
      <c r="CS35" s="175"/>
      <c r="CT35" s="175"/>
      <c r="CU35" s="175"/>
      <c r="CV35" s="175"/>
      <c r="CW35" s="175"/>
      <c r="CX35" s="175"/>
      <c r="CY35" s="175"/>
      <c r="CZ35" s="175"/>
      <c r="DA35" s="175"/>
      <c r="DB35" s="175"/>
      <c r="DC35" s="175"/>
      <c r="DD35" s="176"/>
    </row>
    <row r="36" spans="1:109">
      <c r="A36" s="98"/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8"/>
      <c r="AO36" s="98"/>
      <c r="AP36" s="98"/>
      <c r="AQ36" s="98"/>
      <c r="AR36" s="98"/>
      <c r="AS36" s="98"/>
      <c r="AT36" s="98"/>
      <c r="AU36" s="98"/>
      <c r="AV36" s="98"/>
      <c r="AW36" s="98"/>
      <c r="AX36" s="98"/>
      <c r="AY36" s="98"/>
      <c r="AZ36" s="98"/>
      <c r="BA36" s="98"/>
      <c r="BB36" s="98"/>
      <c r="BC36" s="98"/>
      <c r="BD36" s="98"/>
      <c r="BE36" s="98"/>
      <c r="BF36" s="98"/>
      <c r="BG36" s="98"/>
      <c r="BH36" s="98"/>
      <c r="BI36" s="98"/>
      <c r="BJ36" s="98"/>
      <c r="BK36" s="98"/>
      <c r="BL36" s="98"/>
      <c r="BM36" s="98"/>
      <c r="BN36" s="98"/>
      <c r="BO36" s="98"/>
      <c r="BP36" s="98"/>
      <c r="BQ36" s="98"/>
      <c r="BR36" s="98"/>
      <c r="BS36" s="98"/>
      <c r="BT36" s="98"/>
      <c r="BU36" s="98"/>
      <c r="BV36" s="98"/>
      <c r="BW36" s="98"/>
      <c r="BX36" s="98"/>
      <c r="BY36" s="98"/>
      <c r="BZ36" s="98"/>
      <c r="CA36" s="98"/>
      <c r="CB36" s="98"/>
      <c r="CC36" s="98"/>
      <c r="CD36" s="98"/>
      <c r="CE36" s="98"/>
      <c r="CF36" s="98"/>
      <c r="CG36" s="98"/>
      <c r="CH36" s="98"/>
      <c r="CI36" s="98"/>
      <c r="CJ36" s="98"/>
      <c r="CK36" s="98"/>
      <c r="CL36" s="98"/>
      <c r="CM36" s="98"/>
      <c r="CN36" s="98"/>
      <c r="CO36" s="98"/>
      <c r="CP36" s="98"/>
      <c r="CQ36" s="98"/>
      <c r="CR36" s="98"/>
      <c r="CS36" s="98"/>
      <c r="CT36" s="98"/>
      <c r="CU36" s="98"/>
      <c r="CV36" s="98"/>
      <c r="CW36" s="98"/>
      <c r="CX36" s="98"/>
      <c r="CY36" s="98"/>
      <c r="CZ36" s="98"/>
      <c r="DA36" s="98"/>
      <c r="DB36" s="98"/>
      <c r="DC36" s="98"/>
      <c r="DD36" s="98"/>
    </row>
    <row r="37" spans="1:109" ht="36" customHeight="1">
      <c r="A37" s="98"/>
      <c r="B37" s="98"/>
      <c r="C37" s="98"/>
      <c r="D37" s="98"/>
      <c r="E37" s="98"/>
      <c r="F37" s="166" t="s">
        <v>203</v>
      </c>
      <c r="G37" s="166"/>
      <c r="H37" s="166"/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  <c r="AJ37" s="166"/>
      <c r="AK37" s="166"/>
      <c r="AL37" s="166"/>
      <c r="AM37" s="166"/>
      <c r="AN37" s="166"/>
      <c r="AO37" s="166"/>
      <c r="AP37" s="166"/>
      <c r="AQ37" s="166"/>
      <c r="AR37" s="166"/>
      <c r="AS37" s="166"/>
      <c r="AT37" s="98"/>
      <c r="AU37" s="167" t="s">
        <v>204</v>
      </c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98"/>
      <c r="CE37" s="167"/>
      <c r="CF37" s="167"/>
      <c r="CG37" s="167"/>
      <c r="CH37" s="167"/>
      <c r="CI37" s="167"/>
      <c r="CJ37" s="167"/>
      <c r="CK37" s="167"/>
      <c r="CL37" s="167"/>
      <c r="CM37" s="167"/>
      <c r="CN37" s="167"/>
      <c r="CO37" s="167"/>
      <c r="CP37" s="167"/>
      <c r="CQ37" s="167"/>
      <c r="CR37" s="167"/>
      <c r="CS37" s="167"/>
      <c r="CT37" s="167"/>
      <c r="CU37" s="167"/>
      <c r="CV37" s="167"/>
      <c r="CW37" s="167"/>
      <c r="CX37" s="167"/>
      <c r="CY37" s="167"/>
      <c r="CZ37" s="98"/>
      <c r="DA37" s="98"/>
      <c r="DB37" s="98"/>
      <c r="DC37" s="98"/>
      <c r="DD37" s="98"/>
    </row>
    <row r="38" spans="1:109">
      <c r="A38" s="98"/>
      <c r="B38" s="98"/>
      <c r="C38" s="98"/>
      <c r="D38" s="98"/>
      <c r="E38" s="98"/>
      <c r="F38" s="168" t="s">
        <v>205</v>
      </c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99"/>
      <c r="AU38" s="168" t="s">
        <v>206</v>
      </c>
      <c r="AV38" s="168"/>
      <c r="AW38" s="168"/>
      <c r="AX38" s="168"/>
      <c r="AY38" s="168"/>
      <c r="AZ38" s="168"/>
      <c r="BA38" s="168"/>
      <c r="BB38" s="168"/>
      <c r="BC38" s="168"/>
      <c r="BD38" s="168"/>
      <c r="BE38" s="168"/>
      <c r="BF38" s="168"/>
      <c r="BG38" s="168"/>
      <c r="BH38" s="168"/>
      <c r="BI38" s="168"/>
      <c r="BJ38" s="168"/>
      <c r="BK38" s="168"/>
      <c r="BL38" s="168"/>
      <c r="BM38" s="168"/>
      <c r="BN38" s="168"/>
      <c r="BO38" s="168"/>
      <c r="BP38" s="168"/>
      <c r="BQ38" s="168"/>
      <c r="BR38" s="168"/>
      <c r="BS38" s="168"/>
      <c r="BT38" s="168"/>
      <c r="BU38" s="168"/>
      <c r="BV38" s="168"/>
      <c r="BW38" s="168"/>
      <c r="BX38" s="168"/>
      <c r="BY38" s="168"/>
      <c r="BZ38" s="168"/>
      <c r="CA38" s="168"/>
      <c r="CB38" s="168"/>
      <c r="CC38" s="168"/>
      <c r="CD38" s="99"/>
      <c r="CE38" s="168" t="s">
        <v>207</v>
      </c>
      <c r="CF38" s="168"/>
      <c r="CG38" s="168"/>
      <c r="CH38" s="168"/>
      <c r="CI38" s="168"/>
      <c r="CJ38" s="168"/>
      <c r="CK38" s="168"/>
      <c r="CL38" s="168"/>
      <c r="CM38" s="168"/>
      <c r="CN38" s="168"/>
      <c r="CO38" s="168"/>
      <c r="CP38" s="168"/>
      <c r="CQ38" s="168"/>
      <c r="CR38" s="168"/>
      <c r="CS38" s="168"/>
      <c r="CT38" s="168"/>
      <c r="CU38" s="168"/>
      <c r="CV38" s="168"/>
      <c r="CW38" s="168"/>
      <c r="CX38" s="168"/>
      <c r="CY38" s="168"/>
      <c r="CZ38" s="98"/>
      <c r="DA38" s="98"/>
      <c r="DB38" s="98"/>
      <c r="DC38" s="98"/>
      <c r="DD38" s="98"/>
    </row>
  </sheetData>
  <mergeCells count="149">
    <mergeCell ref="A2:DD2"/>
    <mergeCell ref="K3:CT3"/>
    <mergeCell ref="K4:CT4"/>
    <mergeCell ref="A6:AS7"/>
    <mergeCell ref="AT6:BQ6"/>
    <mergeCell ref="BR6:CD7"/>
    <mergeCell ref="CE6:CQ7"/>
    <mergeCell ref="CR6:DD7"/>
    <mergeCell ref="AT7:BE7"/>
    <mergeCell ref="BF7:BQ7"/>
    <mergeCell ref="B9:AS9"/>
    <mergeCell ref="AT9:BE9"/>
    <mergeCell ref="BF9:BQ9"/>
    <mergeCell ref="BR9:CD9"/>
    <mergeCell ref="CE9:CQ9"/>
    <mergeCell ref="CR9:DD9"/>
    <mergeCell ref="A8:AS8"/>
    <mergeCell ref="AT8:BE8"/>
    <mergeCell ref="BF8:BQ8"/>
    <mergeCell ref="BR8:CD8"/>
    <mergeCell ref="CE8:CQ8"/>
    <mergeCell ref="CR8:DD8"/>
    <mergeCell ref="B11:AS11"/>
    <mergeCell ref="AT11:BE12"/>
    <mergeCell ref="BF11:BQ12"/>
    <mergeCell ref="BR11:CD12"/>
    <mergeCell ref="CE11:CQ12"/>
    <mergeCell ref="CR11:DD12"/>
    <mergeCell ref="B12:AS12"/>
    <mergeCell ref="B10:AS10"/>
    <mergeCell ref="AT10:BE10"/>
    <mergeCell ref="BF10:BQ10"/>
    <mergeCell ref="BR10:CD10"/>
    <mergeCell ref="CE10:CQ10"/>
    <mergeCell ref="CR10:DD10"/>
    <mergeCell ref="B15:AS15"/>
    <mergeCell ref="AT15:BE15"/>
    <mergeCell ref="BF15:BQ15"/>
    <mergeCell ref="BR15:CD15"/>
    <mergeCell ref="CE15:CQ15"/>
    <mergeCell ref="CR15:DD15"/>
    <mergeCell ref="B13:AS13"/>
    <mergeCell ref="AT13:BE14"/>
    <mergeCell ref="BF13:BQ14"/>
    <mergeCell ref="BR13:CD14"/>
    <mergeCell ref="CE13:CQ14"/>
    <mergeCell ref="CR13:DD14"/>
    <mergeCell ref="B14:AS14"/>
    <mergeCell ref="B17:AS17"/>
    <mergeCell ref="AT17:BE17"/>
    <mergeCell ref="BF17:BQ17"/>
    <mergeCell ref="BR17:CD17"/>
    <mergeCell ref="CE17:CQ17"/>
    <mergeCell ref="CR17:DD17"/>
    <mergeCell ref="B16:AS16"/>
    <mergeCell ref="AT16:BE16"/>
    <mergeCell ref="BF16:BQ16"/>
    <mergeCell ref="BR16:CD16"/>
    <mergeCell ref="CE16:CQ16"/>
    <mergeCell ref="CR16:DD16"/>
    <mergeCell ref="B19:AS19"/>
    <mergeCell ref="AT19:BE19"/>
    <mergeCell ref="BF19:BQ19"/>
    <mergeCell ref="BR19:CD19"/>
    <mergeCell ref="CE19:CQ19"/>
    <mergeCell ref="CR19:DD19"/>
    <mergeCell ref="B18:AS18"/>
    <mergeCell ref="AT18:BE18"/>
    <mergeCell ref="BF18:BQ18"/>
    <mergeCell ref="BR18:CD18"/>
    <mergeCell ref="CE18:CQ18"/>
    <mergeCell ref="CR18:DD18"/>
    <mergeCell ref="B22:AS22"/>
    <mergeCell ref="AT22:BE23"/>
    <mergeCell ref="BF22:BQ23"/>
    <mergeCell ref="BR22:CD23"/>
    <mergeCell ref="CE22:CQ23"/>
    <mergeCell ref="CR22:DD23"/>
    <mergeCell ref="B23:AS23"/>
    <mergeCell ref="B20:AS20"/>
    <mergeCell ref="AT20:BE21"/>
    <mergeCell ref="BF20:BQ21"/>
    <mergeCell ref="BR20:CD21"/>
    <mergeCell ref="CE20:CQ21"/>
    <mergeCell ref="CR20:DD21"/>
    <mergeCell ref="B21:AS21"/>
    <mergeCell ref="B26:AS26"/>
    <mergeCell ref="AT26:BE26"/>
    <mergeCell ref="BF26:BQ26"/>
    <mergeCell ref="BR26:CD26"/>
    <mergeCell ref="CE26:CQ26"/>
    <mergeCell ref="CR26:DD26"/>
    <mergeCell ref="B24:AS24"/>
    <mergeCell ref="AT24:BE25"/>
    <mergeCell ref="BF24:BQ25"/>
    <mergeCell ref="BR24:CD25"/>
    <mergeCell ref="CE24:CQ25"/>
    <mergeCell ref="CR24:DD25"/>
    <mergeCell ref="B25:AS25"/>
    <mergeCell ref="B28:AS28"/>
    <mergeCell ref="AT28:BE28"/>
    <mergeCell ref="BF28:BQ28"/>
    <mergeCell ref="BR28:CD28"/>
    <mergeCell ref="CE28:CQ28"/>
    <mergeCell ref="CR28:DD28"/>
    <mergeCell ref="B27:AS27"/>
    <mergeCell ref="AT27:BE27"/>
    <mergeCell ref="BF27:BQ27"/>
    <mergeCell ref="BR27:CD27"/>
    <mergeCell ref="CE27:CQ27"/>
    <mergeCell ref="CR27:DD27"/>
    <mergeCell ref="B30:AS30"/>
    <mergeCell ref="AT30:BE30"/>
    <mergeCell ref="BF30:BQ30"/>
    <mergeCell ref="BR30:CD30"/>
    <mergeCell ref="CE30:CQ30"/>
    <mergeCell ref="CR30:DD30"/>
    <mergeCell ref="B29:AS29"/>
    <mergeCell ref="AT29:BE29"/>
    <mergeCell ref="BF29:BQ29"/>
    <mergeCell ref="BR29:CD29"/>
    <mergeCell ref="CE29:CQ29"/>
    <mergeCell ref="CR29:DD29"/>
    <mergeCell ref="B33:AS33"/>
    <mergeCell ref="AT33:BE34"/>
    <mergeCell ref="BF33:BQ34"/>
    <mergeCell ref="BR33:CD34"/>
    <mergeCell ref="CE33:CQ34"/>
    <mergeCell ref="CR33:DD34"/>
    <mergeCell ref="B34:AS34"/>
    <mergeCell ref="B31:AS31"/>
    <mergeCell ref="AT31:BE32"/>
    <mergeCell ref="BF31:BQ32"/>
    <mergeCell ref="BR31:CD32"/>
    <mergeCell ref="CE31:CQ32"/>
    <mergeCell ref="CR31:DD32"/>
    <mergeCell ref="B32:AS32"/>
    <mergeCell ref="F37:AS37"/>
    <mergeCell ref="AU37:CC37"/>
    <mergeCell ref="CE37:CY37"/>
    <mergeCell ref="F38:AS38"/>
    <mergeCell ref="AU38:CC38"/>
    <mergeCell ref="CE38:CY38"/>
    <mergeCell ref="B35:AS35"/>
    <mergeCell ref="AT35:BE35"/>
    <mergeCell ref="BF35:BQ35"/>
    <mergeCell ref="BR35:CD35"/>
    <mergeCell ref="CE35:CQ35"/>
    <mergeCell ref="CR35:DD35"/>
  </mergeCells>
  <pageMargins left="1.1811023622047245" right="0" top="0.59055118110236227" bottom="0.39370078740157483" header="0.19685039370078741" footer="0.19685039370078741"/>
  <pageSetup paperSize="9" fitToHeight="0" orientation="portrait" r:id="rId1"/>
  <headerFooter alignWithMargins="0"/>
  <rowBreaks count="2" manualBreakCount="2">
    <brk id="21" max="107" man="1"/>
    <brk id="32" max="107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V32"/>
  <sheetViews>
    <sheetView topLeftCell="A19" workbookViewId="0">
      <selection activeCell="B3" sqref="B3"/>
    </sheetView>
  </sheetViews>
  <sheetFormatPr defaultColWidth="0.85546875" defaultRowHeight="15"/>
  <cols>
    <col min="1" max="42" width="1.28515625" style="97" customWidth="1"/>
    <col min="43" max="43" width="2.85546875" style="97" customWidth="1"/>
    <col min="44" max="44" width="0.140625" style="97" customWidth="1"/>
    <col min="45" max="45" width="0.85546875" style="97" hidden="1" customWidth="1"/>
    <col min="46" max="54" width="0.85546875" style="97"/>
    <col min="55" max="55" width="0.85546875" style="97" customWidth="1"/>
    <col min="56" max="57" width="0.85546875" style="97" hidden="1" customWidth="1"/>
    <col min="58" max="60" width="0.85546875" style="97"/>
    <col min="61" max="61" width="1.5703125" style="97" customWidth="1"/>
    <col min="62" max="66" width="0.85546875" style="97"/>
    <col min="67" max="67" width="0.42578125" style="97" customWidth="1"/>
    <col min="68" max="69" width="0.85546875" style="97" hidden="1" customWidth="1"/>
    <col min="70" max="80" width="0.85546875" style="97"/>
    <col min="81" max="81" width="0.5703125" style="97" customWidth="1"/>
    <col min="82" max="82" width="0.85546875" style="97" hidden="1" customWidth="1"/>
    <col min="83" max="93" width="0.85546875" style="97"/>
    <col min="94" max="94" width="0.5703125" style="97" customWidth="1"/>
    <col min="95" max="95" width="0.85546875" style="97" hidden="1" customWidth="1"/>
    <col min="96" max="96" width="2" style="97" bestFit="1" customWidth="1"/>
    <col min="97" max="103" width="0.85546875" style="97"/>
    <col min="104" max="108" width="0.7109375" style="97" customWidth="1"/>
    <col min="109" max="110" width="1.42578125" style="97" customWidth="1"/>
    <col min="111" max="113" width="1" style="97" customWidth="1"/>
    <col min="114" max="16384" width="0.85546875" style="97"/>
  </cols>
  <sheetData>
    <row r="2" spans="1:256" ht="15.75">
      <c r="A2" s="241" t="s">
        <v>269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41"/>
      <c r="DC2" s="241"/>
      <c r="DD2" s="241"/>
    </row>
    <row r="3" spans="1:256">
      <c r="A3" s="98"/>
      <c r="B3" s="98"/>
      <c r="C3" s="98"/>
      <c r="D3" s="98"/>
      <c r="E3" s="98"/>
      <c r="F3" s="98"/>
      <c r="G3" s="98"/>
      <c r="H3" s="98"/>
      <c r="I3" s="98"/>
      <c r="J3" s="98"/>
      <c r="K3" s="167" t="s">
        <v>123</v>
      </c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67"/>
      <c r="CL3" s="167"/>
      <c r="CM3" s="167"/>
      <c r="CN3" s="167"/>
      <c r="CO3" s="167"/>
      <c r="CP3" s="167"/>
      <c r="CQ3" s="167"/>
      <c r="CR3" s="167"/>
      <c r="CS3" s="167"/>
      <c r="CT3" s="167"/>
      <c r="CU3" s="98"/>
      <c r="CV3" s="98"/>
      <c r="CW3" s="98"/>
      <c r="CX3" s="98"/>
      <c r="CY3" s="98"/>
      <c r="CZ3" s="98"/>
      <c r="DA3" s="98"/>
      <c r="DB3" s="98"/>
      <c r="DC3" s="98"/>
      <c r="DD3" s="98"/>
      <c r="DE3" s="98"/>
      <c r="DF3" s="98"/>
      <c r="DG3" s="98"/>
      <c r="DH3" s="98"/>
      <c r="DI3" s="98"/>
      <c r="DJ3" s="98"/>
      <c r="DK3" s="98"/>
      <c r="DL3" s="98"/>
      <c r="DM3" s="98"/>
      <c r="DN3" s="98"/>
      <c r="DO3" s="98"/>
      <c r="DP3" s="98"/>
      <c r="DQ3" s="98"/>
      <c r="DR3" s="98"/>
      <c r="DS3" s="98"/>
      <c r="DT3" s="98"/>
      <c r="DU3" s="98"/>
      <c r="DV3" s="98"/>
      <c r="DW3" s="98"/>
      <c r="DX3" s="98"/>
      <c r="DY3" s="98"/>
      <c r="DZ3" s="98"/>
      <c r="EA3" s="98"/>
      <c r="EB3" s="98"/>
      <c r="EC3" s="98"/>
      <c r="ED3" s="98"/>
      <c r="EE3" s="98"/>
      <c r="EF3" s="98"/>
      <c r="EG3" s="98"/>
      <c r="EH3" s="98"/>
      <c r="EI3" s="98"/>
      <c r="EJ3" s="98"/>
      <c r="EK3" s="98"/>
      <c r="EL3" s="98"/>
      <c r="EM3" s="98"/>
      <c r="EN3" s="98"/>
      <c r="EO3" s="98"/>
      <c r="EP3" s="98"/>
      <c r="EQ3" s="98"/>
      <c r="ER3" s="98"/>
      <c r="ES3" s="98"/>
      <c r="ET3" s="98"/>
      <c r="EU3" s="98"/>
      <c r="EV3" s="98"/>
      <c r="EW3" s="98"/>
      <c r="EX3" s="98"/>
      <c r="EY3" s="98"/>
      <c r="EZ3" s="98"/>
      <c r="FA3" s="98"/>
      <c r="FB3" s="98"/>
      <c r="FC3" s="98"/>
      <c r="FD3" s="98"/>
      <c r="FE3" s="98"/>
      <c r="FF3" s="98"/>
      <c r="FG3" s="98"/>
      <c r="FH3" s="98"/>
      <c r="FI3" s="98"/>
      <c r="FJ3" s="98"/>
      <c r="FK3" s="98"/>
      <c r="FL3" s="98"/>
      <c r="FM3" s="98"/>
      <c r="FN3" s="98"/>
      <c r="FO3" s="98"/>
      <c r="FP3" s="98"/>
      <c r="FQ3" s="98"/>
      <c r="FR3" s="98"/>
      <c r="FS3" s="98"/>
      <c r="FT3" s="98"/>
      <c r="FU3" s="98"/>
      <c r="FV3" s="98"/>
      <c r="FW3" s="98"/>
      <c r="FX3" s="98"/>
      <c r="FY3" s="98"/>
      <c r="FZ3" s="98"/>
      <c r="GA3" s="98"/>
      <c r="GB3" s="98"/>
      <c r="GC3" s="98"/>
      <c r="GD3" s="98"/>
      <c r="GE3" s="98"/>
      <c r="GF3" s="98"/>
      <c r="GG3" s="98"/>
      <c r="GH3" s="98"/>
      <c r="GI3" s="98"/>
      <c r="GJ3" s="98"/>
      <c r="GK3" s="98"/>
      <c r="GL3" s="98"/>
      <c r="GM3" s="98"/>
      <c r="GN3" s="98"/>
      <c r="GO3" s="98"/>
      <c r="GP3" s="98"/>
      <c r="GQ3" s="98"/>
      <c r="GR3" s="98"/>
      <c r="GS3" s="98"/>
      <c r="GT3" s="98"/>
      <c r="GU3" s="98"/>
      <c r="GV3" s="98"/>
      <c r="GW3" s="98"/>
      <c r="GX3" s="98"/>
      <c r="GY3" s="98"/>
      <c r="GZ3" s="98"/>
      <c r="HA3" s="98"/>
      <c r="HB3" s="98"/>
      <c r="HC3" s="98"/>
      <c r="HD3" s="98"/>
      <c r="HE3" s="98"/>
      <c r="HF3" s="98"/>
      <c r="HG3" s="98"/>
      <c r="HH3" s="98"/>
      <c r="HI3" s="98"/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98"/>
      <c r="IG3" s="98"/>
      <c r="IH3" s="98"/>
      <c r="II3" s="98"/>
      <c r="IJ3" s="98"/>
      <c r="IK3" s="98"/>
      <c r="IL3" s="98"/>
      <c r="IM3" s="98"/>
      <c r="IN3" s="98"/>
      <c r="IO3" s="98"/>
      <c r="IP3" s="98"/>
      <c r="IQ3" s="98"/>
      <c r="IR3" s="98"/>
      <c r="IS3" s="98"/>
      <c r="IT3" s="98"/>
      <c r="IU3" s="98"/>
      <c r="IV3" s="98"/>
    </row>
    <row r="4" spans="1:256">
      <c r="A4" s="99"/>
      <c r="B4" s="99"/>
      <c r="C4" s="99"/>
      <c r="D4" s="99"/>
      <c r="E4" s="99"/>
      <c r="F4" s="99"/>
      <c r="G4" s="99"/>
      <c r="H4" s="99"/>
      <c r="I4" s="99"/>
      <c r="J4" s="99"/>
      <c r="K4" s="168" t="s">
        <v>166</v>
      </c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99"/>
      <c r="GA4" s="99"/>
      <c r="GB4" s="99"/>
      <c r="GC4" s="99"/>
      <c r="GD4" s="99"/>
      <c r="GE4" s="99"/>
      <c r="GF4" s="99"/>
      <c r="GG4" s="99"/>
      <c r="GH4" s="99"/>
      <c r="GI4" s="99"/>
      <c r="GJ4" s="99"/>
      <c r="GK4" s="99"/>
      <c r="GL4" s="99"/>
      <c r="GM4" s="99"/>
      <c r="GN4" s="99"/>
      <c r="GO4" s="99"/>
      <c r="GP4" s="99"/>
      <c r="GQ4" s="99"/>
      <c r="GR4" s="99"/>
      <c r="GS4" s="99"/>
      <c r="GT4" s="99"/>
      <c r="GU4" s="99"/>
      <c r="GV4" s="99"/>
      <c r="GW4" s="99"/>
      <c r="GX4" s="99"/>
      <c r="GY4" s="99"/>
      <c r="GZ4" s="99"/>
      <c r="HA4" s="99"/>
      <c r="HB4" s="99"/>
      <c r="HC4" s="99"/>
      <c r="HD4" s="99"/>
      <c r="HE4" s="99"/>
      <c r="HF4" s="99"/>
      <c r="HG4" s="99"/>
      <c r="HH4" s="99"/>
      <c r="HI4" s="99"/>
      <c r="HJ4" s="99"/>
      <c r="HK4" s="99"/>
      <c r="HL4" s="99"/>
      <c r="HM4" s="99"/>
      <c r="HN4" s="99"/>
      <c r="HO4" s="99"/>
      <c r="HP4" s="99"/>
      <c r="HQ4" s="99"/>
      <c r="HR4" s="99"/>
      <c r="HS4" s="99"/>
      <c r="HT4" s="99"/>
      <c r="HU4" s="99"/>
      <c r="HV4" s="99"/>
      <c r="HW4" s="99"/>
      <c r="HX4" s="99"/>
      <c r="HY4" s="99"/>
      <c r="HZ4" s="99"/>
      <c r="IA4" s="99"/>
      <c r="IB4" s="99"/>
      <c r="IC4" s="99"/>
      <c r="ID4" s="99"/>
      <c r="IE4" s="99"/>
      <c r="IF4" s="99"/>
      <c r="IG4" s="99"/>
      <c r="IH4" s="99"/>
      <c r="II4" s="99"/>
      <c r="IJ4" s="99"/>
      <c r="IK4" s="99"/>
      <c r="IL4" s="99"/>
      <c r="IM4" s="99"/>
      <c r="IN4" s="99"/>
      <c r="IO4" s="99"/>
      <c r="IP4" s="99"/>
      <c r="IQ4" s="99"/>
      <c r="IR4" s="99"/>
      <c r="IS4" s="99"/>
      <c r="IT4" s="99"/>
      <c r="IU4" s="99"/>
      <c r="IV4" s="99"/>
    </row>
    <row r="5" spans="1:256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</row>
    <row r="6" spans="1:256">
      <c r="A6" s="213" t="s">
        <v>209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5"/>
      <c r="AT6" s="219" t="s">
        <v>168</v>
      </c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0"/>
      <c r="BH6" s="220"/>
      <c r="BI6" s="220"/>
      <c r="BJ6" s="220"/>
      <c r="BK6" s="220"/>
      <c r="BL6" s="220"/>
      <c r="BM6" s="220"/>
      <c r="BN6" s="220"/>
      <c r="BO6" s="220"/>
      <c r="BP6" s="220"/>
      <c r="BQ6" s="221"/>
      <c r="BR6" s="213" t="s">
        <v>169</v>
      </c>
      <c r="BS6" s="214"/>
      <c r="BT6" s="214"/>
      <c r="BU6" s="214"/>
      <c r="BV6" s="214"/>
      <c r="BW6" s="214"/>
      <c r="BX6" s="214"/>
      <c r="BY6" s="214"/>
      <c r="BZ6" s="214"/>
      <c r="CA6" s="214"/>
      <c r="CB6" s="214"/>
      <c r="CC6" s="214"/>
      <c r="CD6" s="215"/>
      <c r="CE6" s="213" t="s">
        <v>170</v>
      </c>
      <c r="CF6" s="214"/>
      <c r="CG6" s="214"/>
      <c r="CH6" s="214"/>
      <c r="CI6" s="214"/>
      <c r="CJ6" s="214"/>
      <c r="CK6" s="214"/>
      <c r="CL6" s="214"/>
      <c r="CM6" s="214"/>
      <c r="CN6" s="214"/>
      <c r="CO6" s="214"/>
      <c r="CP6" s="214"/>
      <c r="CQ6" s="215"/>
      <c r="CR6" s="213" t="s">
        <v>171</v>
      </c>
      <c r="CS6" s="214"/>
      <c r="CT6" s="214"/>
      <c r="CU6" s="214"/>
      <c r="CV6" s="214"/>
      <c r="CW6" s="214"/>
      <c r="CX6" s="214"/>
      <c r="CY6" s="214"/>
      <c r="CZ6" s="214"/>
      <c r="DA6" s="214"/>
      <c r="DB6" s="214"/>
      <c r="DC6" s="214"/>
      <c r="DD6" s="215"/>
      <c r="DE6" s="100"/>
      <c r="DF6" s="100"/>
      <c r="DG6" s="100"/>
      <c r="DH6" s="100"/>
      <c r="DI6" s="100"/>
      <c r="DJ6" s="100"/>
      <c r="DK6" s="100"/>
      <c r="DL6" s="100"/>
      <c r="DM6" s="100"/>
      <c r="DN6" s="100"/>
      <c r="DO6" s="100"/>
      <c r="DP6" s="100"/>
      <c r="DQ6" s="100"/>
      <c r="DR6" s="100"/>
      <c r="DS6" s="100"/>
      <c r="DT6" s="100"/>
      <c r="DU6" s="100"/>
      <c r="DV6" s="100"/>
      <c r="DW6" s="100"/>
      <c r="DX6" s="100"/>
      <c r="DY6" s="100"/>
      <c r="DZ6" s="100"/>
      <c r="EA6" s="100"/>
      <c r="EB6" s="100"/>
      <c r="EC6" s="100"/>
      <c r="ED6" s="100"/>
      <c r="EE6" s="100"/>
      <c r="EF6" s="100"/>
      <c r="EG6" s="100"/>
      <c r="EH6" s="100"/>
      <c r="EI6" s="100"/>
      <c r="EJ6" s="100"/>
      <c r="EK6" s="100"/>
      <c r="EL6" s="100"/>
      <c r="EM6" s="100"/>
      <c r="EN6" s="100"/>
      <c r="EO6" s="100"/>
      <c r="EP6" s="100"/>
      <c r="EQ6" s="100"/>
      <c r="ER6" s="100"/>
      <c r="ES6" s="100"/>
      <c r="ET6" s="100"/>
      <c r="EU6" s="100"/>
      <c r="EV6" s="100"/>
      <c r="EW6" s="100"/>
      <c r="EX6" s="100"/>
      <c r="EY6" s="100"/>
      <c r="EZ6" s="100"/>
      <c r="FA6" s="100"/>
      <c r="FB6" s="100"/>
      <c r="FC6" s="100"/>
      <c r="FD6" s="100"/>
      <c r="FE6" s="100"/>
      <c r="FF6" s="100"/>
      <c r="FG6" s="100"/>
      <c r="FH6" s="100"/>
      <c r="FI6" s="100"/>
      <c r="FJ6" s="100"/>
      <c r="FK6" s="100"/>
      <c r="FL6" s="100"/>
      <c r="FM6" s="100"/>
      <c r="FN6" s="100"/>
      <c r="FO6" s="100"/>
      <c r="FP6" s="100"/>
      <c r="FQ6" s="100"/>
      <c r="FR6" s="100"/>
      <c r="FS6" s="100"/>
      <c r="FT6" s="100"/>
      <c r="FU6" s="100"/>
      <c r="FV6" s="100"/>
      <c r="FW6" s="100"/>
      <c r="FX6" s="100"/>
      <c r="FY6" s="100"/>
      <c r="FZ6" s="100"/>
      <c r="GA6" s="100"/>
      <c r="GB6" s="100"/>
      <c r="GC6" s="100"/>
      <c r="GD6" s="100"/>
      <c r="GE6" s="100"/>
      <c r="GF6" s="100"/>
      <c r="GG6" s="100"/>
      <c r="GH6" s="100"/>
      <c r="GI6" s="100"/>
      <c r="GJ6" s="100"/>
      <c r="GK6" s="100"/>
      <c r="GL6" s="100"/>
      <c r="GM6" s="100"/>
      <c r="GN6" s="100"/>
      <c r="GO6" s="100"/>
      <c r="GP6" s="100"/>
      <c r="GQ6" s="100"/>
      <c r="GR6" s="100"/>
      <c r="GS6" s="100"/>
      <c r="GT6" s="100"/>
      <c r="GU6" s="100"/>
      <c r="GV6" s="100"/>
      <c r="GW6" s="100"/>
      <c r="GX6" s="100"/>
      <c r="GY6" s="100"/>
      <c r="GZ6" s="100"/>
      <c r="HA6" s="100"/>
      <c r="HB6" s="100"/>
      <c r="HC6" s="100"/>
      <c r="HD6" s="100"/>
      <c r="HE6" s="100"/>
      <c r="HF6" s="100"/>
      <c r="HG6" s="100"/>
      <c r="HH6" s="100"/>
      <c r="HI6" s="100"/>
      <c r="HJ6" s="100"/>
      <c r="HK6" s="100"/>
      <c r="HL6" s="100"/>
      <c r="HM6" s="100"/>
      <c r="HN6" s="100"/>
      <c r="HO6" s="100"/>
      <c r="HP6" s="100"/>
      <c r="HQ6" s="100"/>
      <c r="HR6" s="100"/>
      <c r="HS6" s="100"/>
      <c r="HT6" s="100"/>
      <c r="HU6" s="100"/>
      <c r="HV6" s="100"/>
      <c r="HW6" s="100"/>
      <c r="HX6" s="100"/>
      <c r="HY6" s="100"/>
      <c r="HZ6" s="100"/>
      <c r="IA6" s="100"/>
      <c r="IB6" s="100"/>
      <c r="IC6" s="100"/>
      <c r="ID6" s="100"/>
      <c r="IE6" s="100"/>
      <c r="IF6" s="100"/>
      <c r="IG6" s="100"/>
      <c r="IH6" s="100"/>
      <c r="II6" s="100"/>
      <c r="IJ6" s="100"/>
      <c r="IK6" s="100"/>
      <c r="IL6" s="100"/>
      <c r="IM6" s="100"/>
      <c r="IN6" s="100"/>
      <c r="IO6" s="100"/>
      <c r="IP6" s="100"/>
      <c r="IQ6" s="100"/>
      <c r="IR6" s="100"/>
      <c r="IS6" s="100"/>
      <c r="IT6" s="100"/>
      <c r="IU6" s="100"/>
      <c r="IV6" s="100"/>
    </row>
    <row r="7" spans="1:256">
      <c r="A7" s="216"/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8"/>
      <c r="AT7" s="219" t="s">
        <v>172</v>
      </c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1"/>
      <c r="BF7" s="219" t="s">
        <v>173</v>
      </c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1"/>
      <c r="BR7" s="216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8"/>
      <c r="CE7" s="216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8"/>
      <c r="CR7" s="216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8"/>
      <c r="DE7" s="100"/>
      <c r="DF7" s="100"/>
      <c r="DG7" s="100"/>
      <c r="DH7" s="100"/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0"/>
      <c r="DV7" s="100"/>
      <c r="DW7" s="100"/>
      <c r="DX7" s="100"/>
      <c r="DY7" s="100"/>
      <c r="DZ7" s="100"/>
      <c r="EA7" s="100"/>
      <c r="EB7" s="100"/>
      <c r="EC7" s="100"/>
      <c r="ED7" s="100"/>
      <c r="EE7" s="100"/>
      <c r="EF7" s="100"/>
      <c r="EG7" s="100"/>
      <c r="EH7" s="100"/>
      <c r="EI7" s="100"/>
      <c r="EJ7" s="100"/>
      <c r="EK7" s="100"/>
      <c r="EL7" s="100"/>
      <c r="EM7" s="100"/>
      <c r="EN7" s="100"/>
      <c r="EO7" s="100"/>
      <c r="EP7" s="100"/>
      <c r="EQ7" s="100"/>
      <c r="ER7" s="100"/>
      <c r="ES7" s="100"/>
      <c r="ET7" s="100"/>
      <c r="EU7" s="100"/>
      <c r="EV7" s="100"/>
      <c r="EW7" s="100"/>
      <c r="EX7" s="100"/>
      <c r="EY7" s="100"/>
      <c r="EZ7" s="100"/>
      <c r="FA7" s="100"/>
      <c r="FB7" s="100"/>
      <c r="FC7" s="100"/>
      <c r="FD7" s="100"/>
      <c r="FE7" s="100"/>
      <c r="FF7" s="100"/>
      <c r="FG7" s="100"/>
      <c r="FH7" s="100"/>
      <c r="FI7" s="100"/>
      <c r="FJ7" s="100"/>
      <c r="FK7" s="100"/>
      <c r="FL7" s="100"/>
      <c r="FM7" s="100"/>
      <c r="FN7" s="100"/>
      <c r="FO7" s="100"/>
      <c r="FP7" s="100"/>
      <c r="FQ7" s="100"/>
      <c r="FR7" s="100"/>
      <c r="FS7" s="100"/>
      <c r="FT7" s="100"/>
      <c r="FU7" s="100"/>
      <c r="FV7" s="100"/>
      <c r="FW7" s="100"/>
      <c r="FX7" s="100"/>
      <c r="FY7" s="100"/>
      <c r="FZ7" s="100"/>
      <c r="GA7" s="100"/>
      <c r="GB7" s="100"/>
      <c r="GC7" s="100"/>
      <c r="GD7" s="100"/>
      <c r="GE7" s="100"/>
      <c r="GF7" s="100"/>
      <c r="GG7" s="100"/>
      <c r="GH7" s="100"/>
      <c r="GI7" s="100"/>
      <c r="GJ7" s="100"/>
      <c r="GK7" s="100"/>
      <c r="GL7" s="100"/>
      <c r="GM7" s="100"/>
      <c r="GN7" s="100"/>
      <c r="GO7" s="100"/>
      <c r="GP7" s="100"/>
      <c r="GQ7" s="100"/>
      <c r="GR7" s="100"/>
      <c r="GS7" s="100"/>
      <c r="GT7" s="100"/>
      <c r="GU7" s="100"/>
      <c r="GV7" s="100"/>
      <c r="GW7" s="100"/>
      <c r="GX7" s="100"/>
      <c r="GY7" s="100"/>
      <c r="GZ7" s="100"/>
      <c r="HA7" s="100"/>
      <c r="HB7" s="100"/>
      <c r="HC7" s="100"/>
      <c r="HD7" s="100"/>
      <c r="HE7" s="100"/>
      <c r="HF7" s="100"/>
      <c r="HG7" s="100"/>
      <c r="HH7" s="100"/>
      <c r="HI7" s="100"/>
      <c r="HJ7" s="100"/>
      <c r="HK7" s="100"/>
      <c r="HL7" s="100"/>
      <c r="HM7" s="100"/>
      <c r="HN7" s="100"/>
      <c r="HO7" s="100"/>
      <c r="HP7" s="100"/>
      <c r="HQ7" s="100"/>
      <c r="HR7" s="100"/>
      <c r="HS7" s="100"/>
      <c r="HT7" s="100"/>
      <c r="HU7" s="100"/>
      <c r="HV7" s="100"/>
      <c r="HW7" s="100"/>
      <c r="HX7" s="100"/>
      <c r="HY7" s="100"/>
      <c r="HZ7" s="100"/>
      <c r="IA7" s="100"/>
      <c r="IB7" s="100"/>
      <c r="IC7" s="100"/>
      <c r="ID7" s="100"/>
      <c r="IE7" s="100"/>
      <c r="IF7" s="100"/>
      <c r="IG7" s="100"/>
      <c r="IH7" s="100"/>
      <c r="II7" s="100"/>
      <c r="IJ7" s="100"/>
      <c r="IK7" s="100"/>
      <c r="IL7" s="100"/>
      <c r="IM7" s="100"/>
      <c r="IN7" s="100"/>
      <c r="IO7" s="100"/>
      <c r="IP7" s="100"/>
      <c r="IQ7" s="100"/>
      <c r="IR7" s="100"/>
      <c r="IS7" s="100"/>
      <c r="IT7" s="100"/>
      <c r="IU7" s="100"/>
      <c r="IV7" s="100"/>
    </row>
    <row r="8" spans="1:256">
      <c r="A8" s="209">
        <v>1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1"/>
      <c r="AT8" s="209">
        <v>2</v>
      </c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1"/>
      <c r="BF8" s="209">
        <v>3</v>
      </c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1"/>
      <c r="BR8" s="209">
        <v>4</v>
      </c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1"/>
      <c r="CE8" s="209">
        <v>5</v>
      </c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1"/>
      <c r="CR8" s="209">
        <v>6</v>
      </c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1"/>
      <c r="DE8" s="101"/>
      <c r="DF8" s="101"/>
      <c r="DG8" s="101"/>
      <c r="DH8" s="101"/>
      <c r="DI8" s="101"/>
      <c r="DJ8" s="101"/>
      <c r="DK8" s="101"/>
      <c r="DL8" s="101"/>
      <c r="DM8" s="101"/>
      <c r="DN8" s="101"/>
      <c r="DO8" s="101"/>
      <c r="DP8" s="101"/>
      <c r="DQ8" s="101"/>
      <c r="DR8" s="101"/>
      <c r="DS8" s="101"/>
      <c r="DT8" s="101"/>
      <c r="DU8" s="101"/>
      <c r="DV8" s="101"/>
      <c r="DW8" s="101"/>
      <c r="DX8" s="101"/>
      <c r="DY8" s="101"/>
      <c r="DZ8" s="101"/>
      <c r="EA8" s="101"/>
      <c r="EB8" s="101"/>
      <c r="EC8" s="101"/>
      <c r="ED8" s="101"/>
      <c r="EE8" s="101"/>
      <c r="EF8" s="101"/>
      <c r="EG8" s="101"/>
      <c r="EH8" s="101"/>
      <c r="EI8" s="101"/>
      <c r="EJ8" s="101"/>
      <c r="EK8" s="101"/>
      <c r="EL8" s="101"/>
      <c r="EM8" s="101"/>
      <c r="EN8" s="101"/>
      <c r="EO8" s="101"/>
      <c r="EP8" s="101"/>
      <c r="EQ8" s="101"/>
      <c r="ER8" s="101"/>
      <c r="ES8" s="101"/>
      <c r="ET8" s="101"/>
      <c r="EU8" s="101"/>
      <c r="EV8" s="101"/>
      <c r="EW8" s="101"/>
      <c r="EX8" s="101"/>
      <c r="EY8" s="101"/>
      <c r="EZ8" s="101"/>
      <c r="FA8" s="101"/>
      <c r="FB8" s="101"/>
      <c r="FC8" s="101"/>
      <c r="FD8" s="101"/>
      <c r="FE8" s="101"/>
      <c r="FF8" s="101"/>
      <c r="FG8" s="101"/>
      <c r="FH8" s="101"/>
      <c r="FI8" s="101"/>
      <c r="FJ8" s="101"/>
      <c r="FK8" s="101"/>
      <c r="FL8" s="101"/>
      <c r="FM8" s="101"/>
      <c r="FN8" s="101"/>
      <c r="FO8" s="101"/>
      <c r="FP8" s="101"/>
      <c r="FQ8" s="101"/>
      <c r="FR8" s="101"/>
      <c r="FS8" s="101"/>
      <c r="FT8" s="101"/>
      <c r="FU8" s="101"/>
      <c r="FV8" s="101"/>
      <c r="FW8" s="101"/>
      <c r="FX8" s="101"/>
      <c r="FY8" s="101"/>
      <c r="FZ8" s="101"/>
      <c r="GA8" s="101"/>
      <c r="GB8" s="101"/>
      <c r="GC8" s="101"/>
      <c r="GD8" s="101"/>
      <c r="GE8" s="101"/>
      <c r="GF8" s="101"/>
      <c r="GG8" s="101"/>
      <c r="GH8" s="101"/>
      <c r="GI8" s="101"/>
      <c r="GJ8" s="101"/>
      <c r="GK8" s="101"/>
      <c r="GL8" s="101"/>
      <c r="GM8" s="101"/>
      <c r="GN8" s="101"/>
      <c r="GO8" s="101"/>
      <c r="GP8" s="101"/>
      <c r="GQ8" s="101"/>
      <c r="GR8" s="101"/>
      <c r="GS8" s="101"/>
      <c r="GT8" s="101"/>
      <c r="GU8" s="101"/>
      <c r="GV8" s="101"/>
      <c r="GW8" s="101"/>
      <c r="GX8" s="101"/>
      <c r="GY8" s="101"/>
      <c r="GZ8" s="101"/>
      <c r="HA8" s="101"/>
      <c r="HB8" s="101"/>
      <c r="HC8" s="101"/>
      <c r="HD8" s="101"/>
      <c r="HE8" s="101"/>
      <c r="HF8" s="101"/>
      <c r="HG8" s="101"/>
      <c r="HH8" s="101"/>
      <c r="HI8" s="101"/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1"/>
      <c r="IF8" s="101"/>
      <c r="IG8" s="101"/>
      <c r="IH8" s="101"/>
      <c r="II8" s="101"/>
      <c r="IJ8" s="101"/>
      <c r="IK8" s="101"/>
      <c r="IL8" s="101"/>
      <c r="IM8" s="101"/>
      <c r="IN8" s="101"/>
      <c r="IO8" s="101"/>
      <c r="IP8" s="101"/>
      <c r="IQ8" s="101"/>
      <c r="IR8" s="101"/>
      <c r="IS8" s="101"/>
      <c r="IT8" s="101"/>
      <c r="IU8" s="101"/>
      <c r="IV8" s="101"/>
    </row>
    <row r="9" spans="1:256">
      <c r="A9" s="102"/>
      <c r="B9" s="169" t="s">
        <v>210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70"/>
      <c r="AT9" s="171" t="s">
        <v>91</v>
      </c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3"/>
      <c r="BF9" s="171" t="s">
        <v>91</v>
      </c>
      <c r="BG9" s="172"/>
      <c r="BH9" s="172"/>
      <c r="BI9" s="172"/>
      <c r="BJ9" s="172"/>
      <c r="BK9" s="172"/>
      <c r="BL9" s="172"/>
      <c r="BM9" s="172"/>
      <c r="BN9" s="172"/>
      <c r="BO9" s="172"/>
      <c r="BP9" s="172"/>
      <c r="BQ9" s="173"/>
      <c r="BR9" s="171" t="s">
        <v>91</v>
      </c>
      <c r="BS9" s="172"/>
      <c r="BT9" s="172"/>
      <c r="BU9" s="172"/>
      <c r="BV9" s="172"/>
      <c r="BW9" s="172"/>
      <c r="BX9" s="172"/>
      <c r="BY9" s="172"/>
      <c r="BZ9" s="172"/>
      <c r="CA9" s="172"/>
      <c r="CB9" s="172"/>
      <c r="CC9" s="172"/>
      <c r="CD9" s="173"/>
      <c r="CE9" s="171" t="s">
        <v>91</v>
      </c>
      <c r="CF9" s="172"/>
      <c r="CG9" s="172"/>
      <c r="CH9" s="172"/>
      <c r="CI9" s="172"/>
      <c r="CJ9" s="172"/>
      <c r="CK9" s="172"/>
      <c r="CL9" s="172"/>
      <c r="CM9" s="172"/>
      <c r="CN9" s="172"/>
      <c r="CO9" s="172"/>
      <c r="CP9" s="172"/>
      <c r="CQ9" s="173"/>
      <c r="CR9" s="171">
        <f>(CR11+CR13+CR16)/3</f>
        <v>0.41666666666666669</v>
      </c>
      <c r="CS9" s="172"/>
      <c r="CT9" s="172"/>
      <c r="CU9" s="172"/>
      <c r="CV9" s="172"/>
      <c r="CW9" s="172"/>
      <c r="CX9" s="172"/>
      <c r="CY9" s="172"/>
      <c r="CZ9" s="172"/>
      <c r="DA9" s="172"/>
      <c r="DB9" s="172"/>
      <c r="DC9" s="172"/>
      <c r="DD9" s="173"/>
    </row>
    <row r="10" spans="1:256">
      <c r="A10" s="103"/>
      <c r="B10" s="240" t="s">
        <v>211</v>
      </c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0"/>
      <c r="N10" s="240"/>
      <c r="O10" s="240"/>
      <c r="P10" s="240"/>
      <c r="Q10" s="240"/>
      <c r="R10" s="240"/>
      <c r="S10" s="240"/>
      <c r="T10" s="240"/>
      <c r="U10" s="240"/>
      <c r="V10" s="240"/>
      <c r="W10" s="240"/>
      <c r="X10" s="240"/>
      <c r="Y10" s="240"/>
      <c r="Z10" s="240"/>
      <c r="AA10" s="240"/>
      <c r="AB10" s="240"/>
      <c r="AC10" s="240"/>
      <c r="AD10" s="240"/>
      <c r="AE10" s="240"/>
      <c r="AF10" s="240"/>
      <c r="AG10" s="240"/>
      <c r="AH10" s="240"/>
      <c r="AI10" s="240"/>
      <c r="AJ10" s="240"/>
      <c r="AK10" s="240"/>
      <c r="AL10" s="240"/>
      <c r="AM10" s="240"/>
      <c r="AN10" s="240"/>
      <c r="AO10" s="240"/>
      <c r="AP10" s="240"/>
      <c r="AQ10" s="240"/>
      <c r="AR10" s="107"/>
      <c r="AS10" s="108"/>
      <c r="AT10" s="171"/>
      <c r="AU10" s="172"/>
      <c r="AV10" s="172"/>
      <c r="AW10" s="172"/>
      <c r="AX10" s="172"/>
      <c r="AY10" s="172"/>
      <c r="AZ10" s="172"/>
      <c r="BA10" s="172"/>
      <c r="BB10" s="172"/>
      <c r="BC10" s="172"/>
      <c r="BD10" s="109"/>
      <c r="BE10" s="110"/>
      <c r="BF10" s="171"/>
      <c r="BG10" s="172"/>
      <c r="BH10" s="172"/>
      <c r="BI10" s="172"/>
      <c r="BJ10" s="172"/>
      <c r="BK10" s="172"/>
      <c r="BL10" s="172"/>
      <c r="BM10" s="172"/>
      <c r="BN10" s="172"/>
      <c r="BO10" s="172"/>
      <c r="BP10" s="109"/>
      <c r="BQ10" s="110"/>
      <c r="BR10" s="171"/>
      <c r="BS10" s="172"/>
      <c r="BT10" s="172"/>
      <c r="BU10" s="172"/>
      <c r="BV10" s="172"/>
      <c r="BW10" s="172"/>
      <c r="BX10" s="172"/>
      <c r="BY10" s="172"/>
      <c r="BZ10" s="172"/>
      <c r="CA10" s="172"/>
      <c r="CB10" s="172"/>
      <c r="CC10" s="172"/>
      <c r="CD10" s="110"/>
      <c r="CE10" s="171"/>
      <c r="CF10" s="172"/>
      <c r="CG10" s="172"/>
      <c r="CH10" s="172"/>
      <c r="CI10" s="172"/>
      <c r="CJ10" s="172"/>
      <c r="CK10" s="172"/>
      <c r="CL10" s="172"/>
      <c r="CM10" s="172"/>
      <c r="CN10" s="172"/>
      <c r="CO10" s="172"/>
      <c r="CP10" s="172"/>
      <c r="CQ10" s="110"/>
      <c r="CR10" s="171"/>
      <c r="CS10" s="172"/>
      <c r="CT10" s="172"/>
      <c r="CU10" s="172"/>
      <c r="CV10" s="172"/>
      <c r="CW10" s="172"/>
      <c r="CX10" s="172"/>
      <c r="CY10" s="172"/>
      <c r="CZ10" s="172"/>
      <c r="DA10" s="172"/>
      <c r="DB10" s="172"/>
      <c r="DC10" s="172"/>
      <c r="DD10" s="173"/>
    </row>
    <row r="11" spans="1:256" s="98" customFormat="1">
      <c r="A11" s="103"/>
      <c r="B11" s="234" t="s">
        <v>212</v>
      </c>
      <c r="C11" s="234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234"/>
      <c r="AB11" s="234"/>
      <c r="AC11" s="234"/>
      <c r="AD11" s="234"/>
      <c r="AE11" s="234"/>
      <c r="AF11" s="234"/>
      <c r="AG11" s="234"/>
      <c r="AH11" s="234"/>
      <c r="AI11" s="234"/>
      <c r="AJ11" s="234"/>
      <c r="AK11" s="234"/>
      <c r="AL11" s="234"/>
      <c r="AM11" s="234"/>
      <c r="AN11" s="234"/>
      <c r="AO11" s="234"/>
      <c r="AP11" s="234"/>
      <c r="AQ11" s="234"/>
      <c r="AR11" s="234"/>
      <c r="AS11" s="235"/>
      <c r="AT11" s="191">
        <v>7</v>
      </c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3"/>
      <c r="BF11" s="191">
        <v>30</v>
      </c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3"/>
      <c r="BR11" s="179">
        <f>AT11/BF11</f>
        <v>0.23333333333333334</v>
      </c>
      <c r="BS11" s="180"/>
      <c r="BT11" s="180"/>
      <c r="BU11" s="180"/>
      <c r="BV11" s="180"/>
      <c r="BW11" s="180"/>
      <c r="BX11" s="180"/>
      <c r="BY11" s="180"/>
      <c r="BZ11" s="180"/>
      <c r="CA11" s="180"/>
      <c r="CB11" s="180"/>
      <c r="CC11" s="180"/>
      <c r="CD11" s="181"/>
      <c r="CE11" s="191" t="s">
        <v>195</v>
      </c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3"/>
      <c r="CR11" s="191">
        <v>0.25</v>
      </c>
      <c r="CS11" s="192"/>
      <c r="CT11" s="192"/>
      <c r="CU11" s="192"/>
      <c r="CV11" s="192"/>
      <c r="CW11" s="192"/>
      <c r="CX11" s="192"/>
      <c r="CY11" s="192"/>
      <c r="CZ11" s="192"/>
      <c r="DA11" s="192"/>
      <c r="DB11" s="192"/>
      <c r="DC11" s="192"/>
      <c r="DD11" s="193"/>
      <c r="DE11" s="134"/>
      <c r="DF11" s="134"/>
      <c r="DG11" s="134"/>
      <c r="DH11" s="134"/>
      <c r="DI11" s="134"/>
      <c r="DJ11" s="134"/>
      <c r="DK11" s="134"/>
      <c r="DL11" s="134"/>
      <c r="DM11" s="134"/>
      <c r="DN11" s="134"/>
      <c r="DO11" s="134"/>
      <c r="DP11" s="134"/>
      <c r="DQ11" s="134"/>
      <c r="DR11" s="134"/>
      <c r="DS11" s="134"/>
      <c r="DT11" s="134"/>
      <c r="DU11" s="134"/>
      <c r="DV11" s="134"/>
      <c r="DW11" s="134"/>
      <c r="DX11" s="134"/>
      <c r="DY11" s="134"/>
      <c r="DZ11" s="134"/>
      <c r="EA11" s="134"/>
      <c r="EB11" s="134"/>
      <c r="EC11" s="134"/>
      <c r="ED11" s="134"/>
      <c r="EE11" s="134"/>
      <c r="EF11" s="134"/>
      <c r="EG11" s="134"/>
      <c r="EH11" s="134"/>
      <c r="EI11" s="134"/>
      <c r="EJ11" s="134"/>
      <c r="EK11" s="134"/>
      <c r="EL11" s="134"/>
      <c r="EM11" s="134"/>
      <c r="EN11" s="134"/>
      <c r="EO11" s="134"/>
      <c r="EP11" s="134"/>
      <c r="EQ11" s="134"/>
      <c r="ER11" s="134"/>
      <c r="ES11" s="134"/>
      <c r="ET11" s="134"/>
      <c r="EU11" s="134"/>
      <c r="EV11" s="134"/>
      <c r="EW11" s="134"/>
      <c r="EX11" s="134"/>
      <c r="EY11" s="134"/>
      <c r="EZ11" s="134"/>
      <c r="FA11" s="134"/>
      <c r="FB11" s="134"/>
      <c r="FC11" s="134"/>
      <c r="FD11" s="134"/>
      <c r="FE11" s="134"/>
      <c r="FF11" s="134"/>
      <c r="FG11" s="134"/>
      <c r="FH11" s="134"/>
      <c r="FI11" s="134"/>
      <c r="FJ11" s="134"/>
      <c r="FK11" s="134"/>
      <c r="FL11" s="134"/>
      <c r="FM11" s="134"/>
      <c r="FN11" s="134"/>
      <c r="FO11" s="134"/>
      <c r="FP11" s="134"/>
      <c r="FQ11" s="134"/>
      <c r="FR11" s="134"/>
      <c r="FS11" s="134"/>
      <c r="FT11" s="134"/>
      <c r="FU11" s="134"/>
      <c r="FV11" s="134"/>
      <c r="FW11" s="134"/>
      <c r="FX11" s="134"/>
      <c r="FY11" s="134"/>
      <c r="FZ11" s="134"/>
      <c r="GA11" s="134"/>
      <c r="GB11" s="134"/>
      <c r="GC11" s="134"/>
      <c r="GD11" s="134"/>
      <c r="GE11" s="134"/>
      <c r="GF11" s="134"/>
      <c r="GG11" s="134"/>
      <c r="GH11" s="134"/>
      <c r="GI11" s="134"/>
      <c r="GJ11" s="134"/>
      <c r="GK11" s="134"/>
      <c r="GL11" s="134"/>
      <c r="GM11" s="134"/>
      <c r="GN11" s="134"/>
      <c r="GO11" s="134"/>
      <c r="GP11" s="134"/>
      <c r="GQ11" s="134"/>
      <c r="GR11" s="134"/>
      <c r="GS11" s="134"/>
      <c r="GT11" s="134"/>
      <c r="GU11" s="134"/>
      <c r="GV11" s="134"/>
      <c r="GW11" s="134"/>
      <c r="GX11" s="134"/>
      <c r="GY11" s="134"/>
      <c r="GZ11" s="134"/>
      <c r="HA11" s="134"/>
      <c r="HB11" s="134"/>
      <c r="HC11" s="134"/>
      <c r="HD11" s="134"/>
      <c r="HE11" s="134"/>
      <c r="HF11" s="134"/>
      <c r="HG11" s="134"/>
      <c r="HH11" s="134"/>
      <c r="HI11" s="134"/>
      <c r="HJ11" s="134"/>
      <c r="HK11" s="134"/>
      <c r="HL11" s="134"/>
      <c r="HM11" s="134"/>
      <c r="HN11" s="134"/>
      <c r="HO11" s="134"/>
      <c r="HP11" s="134"/>
      <c r="HQ11" s="134"/>
      <c r="HR11" s="134"/>
      <c r="HS11" s="134"/>
      <c r="HT11" s="134"/>
      <c r="HU11" s="134"/>
      <c r="HV11" s="134"/>
      <c r="HW11" s="134"/>
      <c r="HX11" s="134"/>
      <c r="HY11" s="134"/>
      <c r="HZ11" s="134"/>
      <c r="IA11" s="134"/>
      <c r="IB11" s="134"/>
      <c r="IC11" s="134"/>
      <c r="ID11" s="134"/>
      <c r="IE11" s="134"/>
      <c r="IF11" s="134"/>
      <c r="IG11" s="134"/>
      <c r="IH11" s="134"/>
      <c r="II11" s="134"/>
      <c r="IJ11" s="134"/>
      <c r="IK11" s="134"/>
      <c r="IL11" s="134"/>
      <c r="IM11" s="134"/>
      <c r="IN11" s="134"/>
      <c r="IO11" s="134"/>
      <c r="IP11" s="134"/>
      <c r="IQ11" s="134"/>
      <c r="IR11" s="134"/>
      <c r="IS11" s="134"/>
      <c r="IT11" s="134"/>
      <c r="IU11" s="134"/>
      <c r="IV11" s="134"/>
    </row>
    <row r="12" spans="1:256" s="98" customFormat="1" ht="51" customHeight="1">
      <c r="A12" s="105"/>
      <c r="B12" s="238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8"/>
      <c r="S12" s="238"/>
      <c r="T12" s="238"/>
      <c r="U12" s="238"/>
      <c r="V12" s="238"/>
      <c r="W12" s="238"/>
      <c r="X12" s="238"/>
      <c r="Y12" s="238"/>
      <c r="Z12" s="238"/>
      <c r="AA12" s="238"/>
      <c r="AB12" s="238"/>
      <c r="AC12" s="238"/>
      <c r="AD12" s="238"/>
      <c r="AE12" s="238"/>
      <c r="AF12" s="238"/>
      <c r="AG12" s="238"/>
      <c r="AH12" s="238"/>
      <c r="AI12" s="238"/>
      <c r="AJ12" s="238"/>
      <c r="AK12" s="238"/>
      <c r="AL12" s="238"/>
      <c r="AM12" s="238"/>
      <c r="AN12" s="238"/>
      <c r="AO12" s="238"/>
      <c r="AP12" s="238"/>
      <c r="AQ12" s="238"/>
      <c r="AR12" s="238"/>
      <c r="AS12" s="239"/>
      <c r="AT12" s="194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95"/>
      <c r="BF12" s="194"/>
      <c r="BG12" s="167"/>
      <c r="BH12" s="167"/>
      <c r="BI12" s="167"/>
      <c r="BJ12" s="167"/>
      <c r="BK12" s="167"/>
      <c r="BL12" s="167"/>
      <c r="BM12" s="167"/>
      <c r="BN12" s="167"/>
      <c r="BO12" s="167"/>
      <c r="BP12" s="167"/>
      <c r="BQ12" s="195"/>
      <c r="BR12" s="182"/>
      <c r="BS12" s="183"/>
      <c r="BT12" s="183"/>
      <c r="BU12" s="183"/>
      <c r="BV12" s="183"/>
      <c r="BW12" s="183"/>
      <c r="BX12" s="183"/>
      <c r="BY12" s="183"/>
      <c r="BZ12" s="183"/>
      <c r="CA12" s="183"/>
      <c r="CB12" s="183"/>
      <c r="CC12" s="183"/>
      <c r="CD12" s="184"/>
      <c r="CE12" s="194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95"/>
      <c r="CR12" s="194"/>
      <c r="CS12" s="167"/>
      <c r="CT12" s="167"/>
      <c r="CU12" s="167"/>
      <c r="CV12" s="167"/>
      <c r="CW12" s="167"/>
      <c r="CX12" s="167"/>
      <c r="CY12" s="167"/>
      <c r="CZ12" s="167"/>
      <c r="DA12" s="167"/>
      <c r="DB12" s="167"/>
      <c r="DC12" s="167"/>
      <c r="DD12" s="195"/>
    </row>
    <row r="13" spans="1:256" ht="51.75" customHeight="1">
      <c r="A13" s="103"/>
      <c r="B13" s="234" t="s">
        <v>213</v>
      </c>
      <c r="C13" s="234"/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5"/>
      <c r="AT13" s="191" t="s">
        <v>91</v>
      </c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3"/>
      <c r="BF13" s="191" t="s">
        <v>91</v>
      </c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3"/>
      <c r="BR13" s="179">
        <f>(BR14+BR15)/2</f>
        <v>1</v>
      </c>
      <c r="BS13" s="180"/>
      <c r="BT13" s="180"/>
      <c r="BU13" s="180"/>
      <c r="BV13" s="180"/>
      <c r="BW13" s="180"/>
      <c r="BX13" s="180"/>
      <c r="BY13" s="180"/>
      <c r="BZ13" s="180"/>
      <c r="CA13" s="180"/>
      <c r="CB13" s="180"/>
      <c r="CC13" s="180"/>
      <c r="CD13" s="181"/>
      <c r="CE13" s="171" t="s">
        <v>195</v>
      </c>
      <c r="CF13" s="172"/>
      <c r="CG13" s="172"/>
      <c r="CH13" s="172"/>
      <c r="CI13" s="172"/>
      <c r="CJ13" s="172"/>
      <c r="CK13" s="172"/>
      <c r="CL13" s="172"/>
      <c r="CM13" s="172"/>
      <c r="CN13" s="172"/>
      <c r="CO13" s="172"/>
      <c r="CP13" s="172"/>
      <c r="CQ13" s="173"/>
      <c r="CR13" s="236">
        <v>0.5</v>
      </c>
      <c r="CS13" s="237"/>
      <c r="CT13" s="237"/>
      <c r="CU13" s="237"/>
      <c r="CV13" s="237"/>
      <c r="CW13" s="237"/>
      <c r="CX13" s="237"/>
      <c r="CY13" s="237"/>
      <c r="CZ13" s="237"/>
      <c r="DA13" s="237"/>
      <c r="DB13" s="237"/>
      <c r="DC13" s="237"/>
      <c r="DD13" s="242"/>
      <c r="DE13" s="104"/>
      <c r="DF13" s="104"/>
      <c r="DG13" s="104"/>
      <c r="DH13" s="104"/>
      <c r="DI13" s="104"/>
      <c r="DJ13" s="104"/>
      <c r="DK13" s="104"/>
      <c r="DL13" s="104"/>
      <c r="DM13" s="104"/>
      <c r="DN13" s="104"/>
      <c r="DO13" s="104"/>
      <c r="DP13" s="104"/>
      <c r="DQ13" s="104"/>
      <c r="DR13" s="104"/>
      <c r="DS13" s="104"/>
      <c r="DT13" s="104"/>
      <c r="DU13" s="104"/>
      <c r="DV13" s="104"/>
      <c r="DW13" s="104"/>
      <c r="DX13" s="104"/>
      <c r="DY13" s="104"/>
      <c r="DZ13" s="104"/>
      <c r="EA13" s="104"/>
      <c r="EB13" s="104"/>
      <c r="EC13" s="104"/>
      <c r="ED13" s="104"/>
      <c r="EE13" s="104"/>
      <c r="EF13" s="104"/>
      <c r="EG13" s="104"/>
      <c r="EH13" s="104"/>
      <c r="EI13" s="104"/>
      <c r="EJ13" s="104"/>
      <c r="EK13" s="104"/>
      <c r="EL13" s="104"/>
      <c r="EM13" s="104"/>
      <c r="EN13" s="104"/>
      <c r="EO13" s="104"/>
      <c r="EP13" s="104"/>
      <c r="EQ13" s="104"/>
      <c r="ER13" s="104"/>
      <c r="ES13" s="104"/>
      <c r="ET13" s="104"/>
      <c r="EU13" s="104"/>
      <c r="EV13" s="104"/>
      <c r="EW13" s="104"/>
      <c r="EX13" s="104"/>
      <c r="EY13" s="104"/>
      <c r="EZ13" s="104"/>
      <c r="FA13" s="104"/>
      <c r="FB13" s="104"/>
      <c r="FC13" s="104"/>
      <c r="FD13" s="104"/>
      <c r="FE13" s="104"/>
      <c r="FF13" s="104"/>
      <c r="FG13" s="104"/>
      <c r="FH13" s="104"/>
      <c r="FI13" s="104"/>
      <c r="FJ13" s="104"/>
      <c r="FK13" s="104"/>
      <c r="FL13" s="104"/>
      <c r="FM13" s="104"/>
      <c r="FN13" s="104"/>
      <c r="FO13" s="104"/>
      <c r="FP13" s="104"/>
      <c r="FQ13" s="104"/>
      <c r="FR13" s="104"/>
      <c r="FS13" s="104"/>
      <c r="FT13" s="104"/>
      <c r="FU13" s="104"/>
      <c r="FV13" s="104"/>
      <c r="FW13" s="104"/>
      <c r="FX13" s="104"/>
      <c r="FY13" s="104"/>
      <c r="FZ13" s="104"/>
      <c r="GA13" s="104"/>
      <c r="GB13" s="104"/>
      <c r="GC13" s="104"/>
      <c r="GD13" s="104"/>
      <c r="GE13" s="104"/>
      <c r="GF13" s="104"/>
      <c r="GG13" s="104"/>
      <c r="GH13" s="104"/>
      <c r="GI13" s="104"/>
      <c r="GJ13" s="104"/>
      <c r="GK13" s="104"/>
      <c r="GL13" s="104"/>
      <c r="GM13" s="104"/>
      <c r="GN13" s="104"/>
      <c r="GO13" s="104"/>
      <c r="GP13" s="104"/>
      <c r="GQ13" s="104"/>
      <c r="GR13" s="104"/>
      <c r="GS13" s="104"/>
      <c r="GT13" s="104"/>
      <c r="GU13" s="104"/>
      <c r="GV13" s="104"/>
      <c r="GW13" s="104"/>
      <c r="GX13" s="104"/>
      <c r="GY13" s="104"/>
      <c r="GZ13" s="104"/>
      <c r="HA13" s="104"/>
      <c r="HB13" s="104"/>
      <c r="HC13" s="104"/>
      <c r="HD13" s="104"/>
      <c r="HE13" s="104"/>
      <c r="HF13" s="104"/>
      <c r="HG13" s="104"/>
      <c r="HH13" s="104"/>
      <c r="HI13" s="104"/>
      <c r="HJ13" s="104"/>
      <c r="HK13" s="104"/>
      <c r="HL13" s="104"/>
      <c r="HM13" s="104"/>
      <c r="HN13" s="104"/>
      <c r="HO13" s="104"/>
      <c r="HP13" s="104"/>
      <c r="HQ13" s="104"/>
      <c r="HR13" s="104"/>
      <c r="HS13" s="104"/>
      <c r="HT13" s="104"/>
      <c r="HU13" s="104"/>
      <c r="HV13" s="104"/>
      <c r="HW13" s="104"/>
      <c r="HX13" s="104"/>
      <c r="HY13" s="104"/>
      <c r="HZ13" s="104"/>
      <c r="IA13" s="104"/>
      <c r="IB13" s="104"/>
      <c r="IC13" s="104"/>
      <c r="ID13" s="104"/>
      <c r="IE13" s="104"/>
      <c r="IF13" s="104"/>
      <c r="IG13" s="104"/>
      <c r="IH13" s="104"/>
      <c r="II13" s="104"/>
      <c r="IJ13" s="104"/>
      <c r="IK13" s="104"/>
      <c r="IL13" s="104"/>
      <c r="IM13" s="104"/>
      <c r="IN13" s="104"/>
      <c r="IO13" s="104"/>
      <c r="IP13" s="104"/>
      <c r="IQ13" s="104"/>
      <c r="IR13" s="104"/>
      <c r="IS13" s="104"/>
      <c r="IT13" s="104"/>
      <c r="IU13" s="104"/>
      <c r="IV13" s="104"/>
    </row>
    <row r="14" spans="1:256" ht="46.5" customHeight="1">
      <c r="A14" s="102"/>
      <c r="B14" s="169" t="s">
        <v>214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  <c r="Q14" s="169"/>
      <c r="R14" s="169"/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169"/>
      <c r="AG14" s="169"/>
      <c r="AH14" s="169"/>
      <c r="AI14" s="169"/>
      <c r="AJ14" s="169"/>
      <c r="AK14" s="169"/>
      <c r="AL14" s="169"/>
      <c r="AM14" s="169"/>
      <c r="AN14" s="169"/>
      <c r="AO14" s="169"/>
      <c r="AP14" s="169"/>
      <c r="AQ14" s="169"/>
      <c r="AR14" s="169"/>
      <c r="AS14" s="170"/>
      <c r="AT14" s="171">
        <v>30</v>
      </c>
      <c r="AU14" s="172"/>
      <c r="AV14" s="172"/>
      <c r="AW14" s="172"/>
      <c r="AX14" s="172"/>
      <c r="AY14" s="172"/>
      <c r="AZ14" s="172"/>
      <c r="BA14" s="172"/>
      <c r="BB14" s="172"/>
      <c r="BC14" s="172"/>
      <c r="BD14" s="172"/>
      <c r="BE14" s="173"/>
      <c r="BF14" s="171">
        <v>30</v>
      </c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3"/>
      <c r="BR14" s="179">
        <f>AT14/BF14</f>
        <v>1</v>
      </c>
      <c r="BS14" s="180"/>
      <c r="BT14" s="180"/>
      <c r="BU14" s="180"/>
      <c r="BV14" s="180"/>
      <c r="BW14" s="180"/>
      <c r="BX14" s="180"/>
      <c r="BY14" s="180"/>
      <c r="BZ14" s="180"/>
      <c r="CA14" s="180"/>
      <c r="CB14" s="180"/>
      <c r="CC14" s="180"/>
      <c r="CD14" s="181"/>
      <c r="CE14" s="171" t="s">
        <v>91</v>
      </c>
      <c r="CF14" s="172"/>
      <c r="CG14" s="172"/>
      <c r="CH14" s="172"/>
      <c r="CI14" s="172"/>
      <c r="CJ14" s="172"/>
      <c r="CK14" s="172"/>
      <c r="CL14" s="172"/>
      <c r="CM14" s="172"/>
      <c r="CN14" s="172"/>
      <c r="CO14" s="172"/>
      <c r="CP14" s="172"/>
      <c r="CQ14" s="173"/>
      <c r="CR14" s="191" t="s">
        <v>91</v>
      </c>
      <c r="CS14" s="192"/>
      <c r="CT14" s="192"/>
      <c r="CU14" s="192"/>
      <c r="CV14" s="192"/>
      <c r="CW14" s="192"/>
      <c r="CX14" s="192"/>
      <c r="CY14" s="192"/>
      <c r="CZ14" s="192"/>
      <c r="DA14" s="192"/>
      <c r="DB14" s="192"/>
      <c r="DC14" s="192"/>
      <c r="DD14" s="193"/>
    </row>
    <row r="15" spans="1:256" ht="15" customHeight="1">
      <c r="A15" s="102"/>
      <c r="B15" s="169" t="s">
        <v>215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169"/>
      <c r="AA15" s="169"/>
      <c r="AB15" s="169"/>
      <c r="AC15" s="169"/>
      <c r="AD15" s="169"/>
      <c r="AE15" s="169"/>
      <c r="AF15" s="169"/>
      <c r="AG15" s="169"/>
      <c r="AH15" s="169"/>
      <c r="AI15" s="169"/>
      <c r="AJ15" s="169"/>
      <c r="AK15" s="169"/>
      <c r="AL15" s="169"/>
      <c r="AM15" s="169"/>
      <c r="AN15" s="169"/>
      <c r="AO15" s="169"/>
      <c r="AP15" s="169"/>
      <c r="AQ15" s="169"/>
      <c r="AR15" s="169"/>
      <c r="AS15" s="170"/>
      <c r="AT15" s="171">
        <v>90</v>
      </c>
      <c r="AU15" s="172"/>
      <c r="AV15" s="172"/>
      <c r="AW15" s="172"/>
      <c r="AX15" s="172"/>
      <c r="AY15" s="172"/>
      <c r="AZ15" s="172"/>
      <c r="BA15" s="172"/>
      <c r="BB15" s="172"/>
      <c r="BC15" s="172"/>
      <c r="BD15" s="172"/>
      <c r="BE15" s="173"/>
      <c r="BF15" s="171">
        <v>90</v>
      </c>
      <c r="BG15" s="172"/>
      <c r="BH15" s="172"/>
      <c r="BI15" s="172"/>
      <c r="BJ15" s="172"/>
      <c r="BK15" s="172"/>
      <c r="BL15" s="172"/>
      <c r="BM15" s="172"/>
      <c r="BN15" s="172"/>
      <c r="BO15" s="172"/>
      <c r="BP15" s="172"/>
      <c r="BQ15" s="173"/>
      <c r="BR15" s="204">
        <f>AT15/BF15</f>
        <v>1</v>
      </c>
      <c r="BS15" s="205"/>
      <c r="BT15" s="205"/>
      <c r="BU15" s="205"/>
      <c r="BV15" s="205"/>
      <c r="BW15" s="205"/>
      <c r="BX15" s="205"/>
      <c r="BY15" s="205"/>
      <c r="BZ15" s="205"/>
      <c r="CA15" s="205"/>
      <c r="CB15" s="205"/>
      <c r="CC15" s="205"/>
      <c r="CD15" s="206"/>
      <c r="CE15" s="171" t="s">
        <v>91</v>
      </c>
      <c r="CF15" s="172"/>
      <c r="CG15" s="172"/>
      <c r="CH15" s="172"/>
      <c r="CI15" s="172"/>
      <c r="CJ15" s="172"/>
      <c r="CK15" s="172"/>
      <c r="CL15" s="172"/>
      <c r="CM15" s="172"/>
      <c r="CN15" s="172"/>
      <c r="CO15" s="172"/>
      <c r="CP15" s="172"/>
      <c r="CQ15" s="173"/>
      <c r="CR15" s="171" t="s">
        <v>91</v>
      </c>
      <c r="CS15" s="172"/>
      <c r="CT15" s="172"/>
      <c r="CU15" s="172"/>
      <c r="CV15" s="172"/>
      <c r="CW15" s="172"/>
      <c r="CX15" s="172"/>
      <c r="CY15" s="172"/>
      <c r="CZ15" s="172"/>
      <c r="DA15" s="172"/>
      <c r="DB15" s="172"/>
      <c r="DC15" s="172"/>
      <c r="DD15" s="173"/>
    </row>
    <row r="16" spans="1:256" ht="90.75" customHeight="1">
      <c r="A16" s="102"/>
      <c r="B16" s="169" t="s">
        <v>216</v>
      </c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70"/>
      <c r="AT16" s="207">
        <v>0</v>
      </c>
      <c r="AU16" s="231"/>
      <c r="AV16" s="231"/>
      <c r="AW16" s="231"/>
      <c r="AX16" s="231"/>
      <c r="AY16" s="231"/>
      <c r="AZ16" s="231"/>
      <c r="BA16" s="231"/>
      <c r="BB16" s="231"/>
      <c r="BC16" s="231"/>
      <c r="BD16" s="231"/>
      <c r="BE16" s="232"/>
      <c r="BF16" s="207">
        <v>0</v>
      </c>
      <c r="BG16" s="231"/>
      <c r="BH16" s="231"/>
      <c r="BI16" s="231"/>
      <c r="BJ16" s="231"/>
      <c r="BK16" s="231"/>
      <c r="BL16" s="231"/>
      <c r="BM16" s="231"/>
      <c r="BN16" s="231"/>
      <c r="BO16" s="231"/>
      <c r="BP16" s="231"/>
      <c r="BQ16" s="232"/>
      <c r="BR16" s="179">
        <v>1</v>
      </c>
      <c r="BS16" s="180"/>
      <c r="BT16" s="180"/>
      <c r="BU16" s="180"/>
      <c r="BV16" s="180"/>
      <c r="BW16" s="180"/>
      <c r="BX16" s="180"/>
      <c r="BY16" s="180"/>
      <c r="BZ16" s="180"/>
      <c r="CA16" s="180"/>
      <c r="CB16" s="180"/>
      <c r="CC16" s="180"/>
      <c r="CD16" s="181"/>
      <c r="CE16" s="191" t="s">
        <v>195</v>
      </c>
      <c r="CF16" s="192"/>
      <c r="CG16" s="192"/>
      <c r="CH16" s="192"/>
      <c r="CI16" s="192"/>
      <c r="CJ16" s="192"/>
      <c r="CK16" s="192"/>
      <c r="CL16" s="192"/>
      <c r="CM16" s="192"/>
      <c r="CN16" s="192"/>
      <c r="CO16" s="192"/>
      <c r="CP16" s="192"/>
      <c r="CQ16" s="193"/>
      <c r="CR16" s="191">
        <v>0.5</v>
      </c>
      <c r="CS16" s="192"/>
      <c r="CT16" s="192"/>
      <c r="CU16" s="192"/>
      <c r="CV16" s="192"/>
      <c r="CW16" s="192"/>
      <c r="CX16" s="192"/>
      <c r="CY16" s="192"/>
      <c r="CZ16" s="192"/>
      <c r="DA16" s="192"/>
      <c r="DB16" s="192"/>
      <c r="DC16" s="192"/>
      <c r="DD16" s="193"/>
    </row>
    <row r="17" spans="1:108" ht="45" customHeight="1">
      <c r="A17" s="103"/>
      <c r="B17" s="233" t="s">
        <v>217</v>
      </c>
      <c r="C17" s="233"/>
      <c r="D17" s="233"/>
      <c r="E17" s="233"/>
      <c r="F17" s="233"/>
      <c r="G17" s="233"/>
      <c r="H17" s="233"/>
      <c r="I17" s="233"/>
      <c r="J17" s="233"/>
      <c r="K17" s="233"/>
      <c r="L17" s="233"/>
      <c r="M17" s="233"/>
      <c r="N17" s="233"/>
      <c r="O17" s="233"/>
      <c r="P17" s="233"/>
      <c r="Q17" s="233"/>
      <c r="R17" s="233"/>
      <c r="S17" s="233"/>
      <c r="T17" s="233"/>
      <c r="U17" s="233"/>
      <c r="V17" s="233"/>
      <c r="W17" s="233"/>
      <c r="X17" s="233"/>
      <c r="Y17" s="233"/>
      <c r="Z17" s="233"/>
      <c r="AA17" s="233"/>
      <c r="AB17" s="233"/>
      <c r="AC17" s="233"/>
      <c r="AD17" s="233"/>
      <c r="AE17" s="233"/>
      <c r="AF17" s="233"/>
      <c r="AG17" s="233"/>
      <c r="AH17" s="233"/>
      <c r="AI17" s="233"/>
      <c r="AJ17" s="233"/>
      <c r="AK17" s="233"/>
      <c r="AL17" s="233"/>
      <c r="AM17" s="233"/>
      <c r="AN17" s="233"/>
      <c r="AO17" s="233"/>
      <c r="AP17" s="233"/>
      <c r="AQ17" s="233"/>
      <c r="AR17" s="107"/>
      <c r="AS17" s="108"/>
      <c r="AT17" s="207">
        <f>AT18</f>
        <v>0</v>
      </c>
      <c r="AU17" s="172"/>
      <c r="AV17" s="172"/>
      <c r="AW17" s="172"/>
      <c r="AX17" s="172"/>
      <c r="AY17" s="172"/>
      <c r="AZ17" s="172"/>
      <c r="BA17" s="172"/>
      <c r="BB17" s="172"/>
      <c r="BC17" s="172"/>
      <c r="BD17" s="109"/>
      <c r="BE17" s="110"/>
      <c r="BF17" s="207">
        <f>BF18</f>
        <v>0</v>
      </c>
      <c r="BG17" s="172"/>
      <c r="BH17" s="172"/>
      <c r="BI17" s="172"/>
      <c r="BJ17" s="172"/>
      <c r="BK17" s="172"/>
      <c r="BL17" s="172"/>
      <c r="BM17" s="172"/>
      <c r="BN17" s="172"/>
      <c r="BO17" s="172"/>
      <c r="BP17" s="109"/>
      <c r="BQ17" s="110"/>
      <c r="BR17" s="204">
        <v>1</v>
      </c>
      <c r="BS17" s="205"/>
      <c r="BT17" s="205"/>
      <c r="BU17" s="205"/>
      <c r="BV17" s="205"/>
      <c r="BW17" s="205"/>
      <c r="BX17" s="205"/>
      <c r="BY17" s="205"/>
      <c r="BZ17" s="205"/>
      <c r="CA17" s="205"/>
      <c r="CB17" s="205"/>
      <c r="CC17" s="205"/>
      <c r="CD17" s="112"/>
      <c r="CE17" s="171"/>
      <c r="CF17" s="172"/>
      <c r="CG17" s="172"/>
      <c r="CH17" s="172"/>
      <c r="CI17" s="172"/>
      <c r="CJ17" s="172"/>
      <c r="CK17" s="172"/>
      <c r="CL17" s="172"/>
      <c r="CM17" s="172"/>
      <c r="CN17" s="172"/>
      <c r="CO17" s="172"/>
      <c r="CP17" s="172"/>
      <c r="CQ17" s="110"/>
      <c r="CR17" s="171">
        <f>CR18</f>
        <v>0.5</v>
      </c>
      <c r="CS17" s="172"/>
      <c r="CT17" s="172"/>
      <c r="CU17" s="172"/>
      <c r="CV17" s="172"/>
      <c r="CW17" s="172"/>
      <c r="CX17" s="172"/>
      <c r="CY17" s="172"/>
      <c r="CZ17" s="172"/>
      <c r="DA17" s="172"/>
      <c r="DB17" s="172"/>
      <c r="DC17" s="172"/>
      <c r="DD17" s="173"/>
    </row>
    <row r="18" spans="1:108" ht="45.75" customHeight="1">
      <c r="A18" s="103"/>
      <c r="B18" s="169" t="s">
        <v>218</v>
      </c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69"/>
      <c r="AI18" s="169"/>
      <c r="AJ18" s="169"/>
      <c r="AK18" s="169"/>
      <c r="AL18" s="169"/>
      <c r="AM18" s="169"/>
      <c r="AN18" s="169"/>
      <c r="AO18" s="169"/>
      <c r="AP18" s="169"/>
      <c r="AQ18" s="169"/>
      <c r="AR18" s="107"/>
      <c r="AS18" s="108"/>
      <c r="AT18" s="207">
        <v>0</v>
      </c>
      <c r="AU18" s="231"/>
      <c r="AV18" s="231"/>
      <c r="AW18" s="231"/>
      <c r="AX18" s="231"/>
      <c r="AY18" s="231"/>
      <c r="AZ18" s="231"/>
      <c r="BA18" s="231"/>
      <c r="BB18" s="231"/>
      <c r="BC18" s="231"/>
      <c r="BD18" s="231"/>
      <c r="BE18" s="232"/>
      <c r="BF18" s="207">
        <v>0</v>
      </c>
      <c r="BG18" s="231"/>
      <c r="BH18" s="231"/>
      <c r="BI18" s="231"/>
      <c r="BJ18" s="231"/>
      <c r="BK18" s="231"/>
      <c r="BL18" s="231"/>
      <c r="BM18" s="231"/>
      <c r="BN18" s="231"/>
      <c r="BO18" s="231"/>
      <c r="BP18" s="231"/>
      <c r="BQ18" s="232"/>
      <c r="BR18" s="204">
        <v>1</v>
      </c>
      <c r="BS18" s="205"/>
      <c r="BT18" s="205"/>
      <c r="BU18" s="205"/>
      <c r="BV18" s="205"/>
      <c r="BW18" s="205"/>
      <c r="BX18" s="205"/>
      <c r="BY18" s="205"/>
      <c r="BZ18" s="205"/>
      <c r="CA18" s="205"/>
      <c r="CB18" s="205"/>
      <c r="CC18" s="205"/>
      <c r="CD18" s="206"/>
      <c r="CE18" s="171" t="s">
        <v>195</v>
      </c>
      <c r="CF18" s="172"/>
      <c r="CG18" s="172"/>
      <c r="CH18" s="172"/>
      <c r="CI18" s="172"/>
      <c r="CJ18" s="172"/>
      <c r="CK18" s="172"/>
      <c r="CL18" s="172"/>
      <c r="CM18" s="172"/>
      <c r="CN18" s="172"/>
      <c r="CO18" s="172"/>
      <c r="CP18" s="172"/>
      <c r="CQ18" s="173"/>
      <c r="CR18" s="171">
        <v>0.5</v>
      </c>
      <c r="CS18" s="172"/>
      <c r="CT18" s="172"/>
      <c r="CU18" s="172"/>
      <c r="CV18" s="172"/>
      <c r="CW18" s="172"/>
      <c r="CX18" s="172"/>
      <c r="CY18" s="172"/>
      <c r="CZ18" s="172"/>
      <c r="DA18" s="172"/>
      <c r="DB18" s="172"/>
      <c r="DC18" s="172"/>
      <c r="DD18" s="173"/>
    </row>
    <row r="19" spans="1:108" ht="29.25" customHeight="1">
      <c r="A19" s="103"/>
      <c r="B19" s="230" t="s">
        <v>219</v>
      </c>
      <c r="C19" s="230"/>
      <c r="D19" s="230"/>
      <c r="E19" s="230"/>
      <c r="F19" s="230"/>
      <c r="G19" s="230"/>
      <c r="H19" s="230"/>
      <c r="I19" s="230"/>
      <c r="J19" s="230"/>
      <c r="K19" s="230"/>
      <c r="L19" s="230"/>
      <c r="M19" s="230"/>
      <c r="N19" s="230"/>
      <c r="O19" s="230"/>
      <c r="P19" s="230"/>
      <c r="Q19" s="230"/>
      <c r="R19" s="230"/>
      <c r="S19" s="230"/>
      <c r="T19" s="230"/>
      <c r="U19" s="230"/>
      <c r="V19" s="230"/>
      <c r="W19" s="230"/>
      <c r="X19" s="230"/>
      <c r="Y19" s="230"/>
      <c r="Z19" s="230"/>
      <c r="AA19" s="230"/>
      <c r="AB19" s="230"/>
      <c r="AC19" s="230"/>
      <c r="AD19" s="230"/>
      <c r="AE19" s="230"/>
      <c r="AF19" s="230"/>
      <c r="AG19" s="230"/>
      <c r="AH19" s="230"/>
      <c r="AI19" s="230"/>
      <c r="AJ19" s="230"/>
      <c r="AK19" s="230"/>
      <c r="AL19" s="230"/>
      <c r="AM19" s="230"/>
      <c r="AN19" s="230"/>
      <c r="AO19" s="230"/>
      <c r="AP19" s="230"/>
      <c r="AQ19" s="230"/>
      <c r="AR19" s="107"/>
      <c r="AS19" s="108"/>
      <c r="AT19" s="171" t="s">
        <v>91</v>
      </c>
      <c r="AU19" s="172"/>
      <c r="AV19" s="172"/>
      <c r="AW19" s="172"/>
      <c r="AX19" s="172"/>
      <c r="AY19" s="172"/>
      <c r="AZ19" s="172"/>
      <c r="BA19" s="172"/>
      <c r="BB19" s="172"/>
      <c r="BC19" s="172"/>
      <c r="BD19" s="109"/>
      <c r="BE19" s="110"/>
      <c r="BF19" s="171" t="s">
        <v>91</v>
      </c>
      <c r="BG19" s="172"/>
      <c r="BH19" s="172"/>
      <c r="BI19" s="172"/>
      <c r="BJ19" s="172"/>
      <c r="BK19" s="172"/>
      <c r="BL19" s="172"/>
      <c r="BM19" s="172"/>
      <c r="BN19" s="172"/>
      <c r="BO19" s="172"/>
      <c r="BP19" s="109"/>
      <c r="BQ19" s="110"/>
      <c r="BR19" s="204" t="s">
        <v>91</v>
      </c>
      <c r="BS19" s="205"/>
      <c r="BT19" s="205"/>
      <c r="BU19" s="205"/>
      <c r="BV19" s="205"/>
      <c r="BW19" s="205"/>
      <c r="BX19" s="205"/>
      <c r="BY19" s="205"/>
      <c r="BZ19" s="205"/>
      <c r="CA19" s="205"/>
      <c r="CB19" s="205"/>
      <c r="CC19" s="205"/>
      <c r="CD19" s="112"/>
      <c r="CE19" s="171" t="s">
        <v>91</v>
      </c>
      <c r="CF19" s="172"/>
      <c r="CG19" s="172"/>
      <c r="CH19" s="172"/>
      <c r="CI19" s="172"/>
      <c r="CJ19" s="172"/>
      <c r="CK19" s="172"/>
      <c r="CL19" s="172"/>
      <c r="CM19" s="172"/>
      <c r="CN19" s="172"/>
      <c r="CO19" s="172"/>
      <c r="CP19" s="172"/>
      <c r="CQ19" s="110"/>
      <c r="CR19" s="171">
        <f>(CR21+CR23)/2</f>
        <v>0.5</v>
      </c>
      <c r="CS19" s="172"/>
      <c r="CT19" s="172"/>
      <c r="CU19" s="172"/>
      <c r="CV19" s="172"/>
      <c r="CW19" s="172"/>
      <c r="CX19" s="172"/>
      <c r="CY19" s="172"/>
      <c r="CZ19" s="172"/>
      <c r="DA19" s="172"/>
      <c r="DB19" s="172"/>
      <c r="DC19" s="172"/>
      <c r="DD19" s="173"/>
    </row>
    <row r="20" spans="1:108">
      <c r="A20" s="103"/>
      <c r="B20" s="169" t="s">
        <v>211</v>
      </c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07"/>
      <c r="AS20" s="108"/>
      <c r="AT20" s="171"/>
      <c r="AU20" s="172"/>
      <c r="AV20" s="172"/>
      <c r="AW20" s="172"/>
      <c r="AX20" s="172"/>
      <c r="AY20" s="172"/>
      <c r="AZ20" s="172"/>
      <c r="BA20" s="172"/>
      <c r="BB20" s="172"/>
      <c r="BC20" s="172"/>
      <c r="BD20" s="109"/>
      <c r="BE20" s="110"/>
      <c r="BF20" s="171"/>
      <c r="BG20" s="172"/>
      <c r="BH20" s="172"/>
      <c r="BI20" s="172"/>
      <c r="BJ20" s="172"/>
      <c r="BK20" s="172"/>
      <c r="BL20" s="172"/>
      <c r="BM20" s="172"/>
      <c r="BN20" s="172"/>
      <c r="BO20" s="172"/>
      <c r="BP20" s="109"/>
      <c r="BQ20" s="110"/>
      <c r="BR20" s="204"/>
      <c r="BS20" s="205"/>
      <c r="BT20" s="205"/>
      <c r="BU20" s="205"/>
      <c r="BV20" s="205"/>
      <c r="BW20" s="205"/>
      <c r="BX20" s="205"/>
      <c r="BY20" s="205"/>
      <c r="BZ20" s="205"/>
      <c r="CA20" s="205"/>
      <c r="CB20" s="205"/>
      <c r="CC20" s="205"/>
      <c r="CD20" s="112"/>
      <c r="CE20" s="171"/>
      <c r="CF20" s="172"/>
      <c r="CG20" s="172"/>
      <c r="CH20" s="172"/>
      <c r="CI20" s="172"/>
      <c r="CJ20" s="172"/>
      <c r="CK20" s="172"/>
      <c r="CL20" s="172"/>
      <c r="CM20" s="172"/>
      <c r="CN20" s="172"/>
      <c r="CO20" s="172"/>
      <c r="CP20" s="172"/>
      <c r="CQ20" s="110"/>
      <c r="CR20" s="171"/>
      <c r="CS20" s="172"/>
      <c r="CT20" s="172"/>
      <c r="CU20" s="172"/>
      <c r="CV20" s="172"/>
      <c r="CW20" s="172"/>
      <c r="CX20" s="172"/>
      <c r="CY20" s="172"/>
      <c r="CZ20" s="172"/>
      <c r="DA20" s="172"/>
      <c r="DB20" s="172"/>
      <c r="DC20" s="172"/>
      <c r="DD20" s="173"/>
    </row>
    <row r="21" spans="1:108" ht="61.5" customHeight="1">
      <c r="A21" s="103"/>
      <c r="B21" s="230" t="s">
        <v>220</v>
      </c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0"/>
      <c r="AJ21" s="230"/>
      <c r="AK21" s="230"/>
      <c r="AL21" s="230"/>
      <c r="AM21" s="230"/>
      <c r="AN21" s="230"/>
      <c r="AO21" s="230"/>
      <c r="AP21" s="230"/>
      <c r="AQ21" s="230"/>
      <c r="AR21" s="107"/>
      <c r="AS21" s="108"/>
      <c r="AT21" s="191">
        <v>1</v>
      </c>
      <c r="AU21" s="192"/>
      <c r="AV21" s="192"/>
      <c r="AW21" s="192"/>
      <c r="AX21" s="192"/>
      <c r="AY21" s="192"/>
      <c r="AZ21" s="192"/>
      <c r="BA21" s="192"/>
      <c r="BB21" s="192"/>
      <c r="BC21" s="192"/>
      <c r="BD21" s="109"/>
      <c r="BE21" s="110"/>
      <c r="BF21" s="191">
        <v>1</v>
      </c>
      <c r="BG21" s="192"/>
      <c r="BH21" s="192"/>
      <c r="BI21" s="192"/>
      <c r="BJ21" s="192"/>
      <c r="BK21" s="192"/>
      <c r="BL21" s="192"/>
      <c r="BM21" s="192"/>
      <c r="BN21" s="192"/>
      <c r="BO21" s="192"/>
      <c r="BP21" s="109"/>
      <c r="BQ21" s="110"/>
      <c r="BR21" s="179">
        <f>AT21/BF21</f>
        <v>1</v>
      </c>
      <c r="BS21" s="180"/>
      <c r="BT21" s="180"/>
      <c r="BU21" s="180"/>
      <c r="BV21" s="180"/>
      <c r="BW21" s="180"/>
      <c r="BX21" s="180"/>
      <c r="BY21" s="180"/>
      <c r="BZ21" s="180"/>
      <c r="CA21" s="180"/>
      <c r="CB21" s="180"/>
      <c r="CC21" s="180"/>
      <c r="CD21" s="112"/>
      <c r="CE21" s="191" t="s">
        <v>177</v>
      </c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10"/>
      <c r="CR21" s="191">
        <v>0.5</v>
      </c>
      <c r="CS21" s="192"/>
      <c r="CT21" s="192"/>
      <c r="CU21" s="192"/>
      <c r="CV21" s="192"/>
      <c r="CW21" s="192"/>
      <c r="CX21" s="192"/>
      <c r="CY21" s="192"/>
      <c r="CZ21" s="192"/>
      <c r="DA21" s="192"/>
      <c r="DB21" s="192"/>
      <c r="DC21" s="192"/>
      <c r="DD21" s="193"/>
    </row>
    <row r="22" spans="1:108" ht="15" customHeight="1">
      <c r="A22" s="103"/>
      <c r="B22" s="169" t="s">
        <v>221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69"/>
      <c r="AI22" s="169"/>
      <c r="AJ22" s="169"/>
      <c r="AK22" s="169"/>
      <c r="AL22" s="169"/>
      <c r="AM22" s="169"/>
      <c r="AN22" s="169"/>
      <c r="AO22" s="169"/>
      <c r="AP22" s="169"/>
      <c r="AQ22" s="169"/>
      <c r="AR22" s="107"/>
      <c r="AS22" s="108"/>
      <c r="AT22" s="194"/>
      <c r="AU22" s="167"/>
      <c r="AV22" s="167"/>
      <c r="AW22" s="167"/>
      <c r="AX22" s="167"/>
      <c r="AY22" s="167"/>
      <c r="AZ22" s="167"/>
      <c r="BA22" s="167"/>
      <c r="BB22" s="167"/>
      <c r="BC22" s="167"/>
      <c r="BD22" s="109"/>
      <c r="BE22" s="110"/>
      <c r="BF22" s="194"/>
      <c r="BG22" s="167"/>
      <c r="BH22" s="167"/>
      <c r="BI22" s="167"/>
      <c r="BJ22" s="167"/>
      <c r="BK22" s="167"/>
      <c r="BL22" s="167"/>
      <c r="BM22" s="167"/>
      <c r="BN22" s="167"/>
      <c r="BO22" s="167"/>
      <c r="BP22" s="109"/>
      <c r="BQ22" s="110"/>
      <c r="BR22" s="182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/>
      <c r="CC22" s="183"/>
      <c r="CD22" s="112"/>
      <c r="CE22" s="194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10"/>
      <c r="CR22" s="194"/>
      <c r="CS22" s="167"/>
      <c r="CT22" s="167"/>
      <c r="CU22" s="167"/>
      <c r="CV22" s="167"/>
      <c r="CW22" s="167"/>
      <c r="CX22" s="167"/>
      <c r="CY22" s="167"/>
      <c r="CZ22" s="167"/>
      <c r="DA22" s="167"/>
      <c r="DB22" s="167"/>
      <c r="DC22" s="167"/>
      <c r="DD22" s="195"/>
    </row>
    <row r="23" spans="1:108" ht="93" customHeight="1">
      <c r="A23" s="103"/>
      <c r="B23" s="169" t="s">
        <v>222</v>
      </c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69"/>
      <c r="AI23" s="169"/>
      <c r="AJ23" s="169"/>
      <c r="AK23" s="169"/>
      <c r="AL23" s="169"/>
      <c r="AM23" s="169"/>
      <c r="AN23" s="169"/>
      <c r="AO23" s="169"/>
      <c r="AP23" s="169"/>
      <c r="AQ23" s="169"/>
      <c r="AR23" s="107"/>
      <c r="AS23" s="108"/>
      <c r="AT23" s="207">
        <v>0</v>
      </c>
      <c r="AU23" s="172"/>
      <c r="AV23" s="172"/>
      <c r="AW23" s="172"/>
      <c r="AX23" s="172"/>
      <c r="AY23" s="172"/>
      <c r="AZ23" s="172"/>
      <c r="BA23" s="172"/>
      <c r="BB23" s="172"/>
      <c r="BC23" s="172"/>
      <c r="BD23" s="109"/>
      <c r="BE23" s="110"/>
      <c r="BF23" s="207">
        <v>0</v>
      </c>
      <c r="BG23" s="172"/>
      <c r="BH23" s="172"/>
      <c r="BI23" s="172"/>
      <c r="BJ23" s="172"/>
      <c r="BK23" s="172"/>
      <c r="BL23" s="172"/>
      <c r="BM23" s="172"/>
      <c r="BN23" s="172"/>
      <c r="BO23" s="172"/>
      <c r="BP23" s="109"/>
      <c r="BQ23" s="110"/>
      <c r="BR23" s="204">
        <v>1</v>
      </c>
      <c r="BS23" s="205"/>
      <c r="BT23" s="205"/>
      <c r="BU23" s="205"/>
      <c r="BV23" s="205"/>
      <c r="BW23" s="205"/>
      <c r="BX23" s="205"/>
      <c r="BY23" s="205"/>
      <c r="BZ23" s="205"/>
      <c r="CA23" s="205"/>
      <c r="CB23" s="205"/>
      <c r="CC23" s="205"/>
      <c r="CD23" s="112"/>
      <c r="CE23" s="171" t="s">
        <v>195</v>
      </c>
      <c r="CF23" s="172"/>
      <c r="CG23" s="172"/>
      <c r="CH23" s="172"/>
      <c r="CI23" s="172"/>
      <c r="CJ23" s="172"/>
      <c r="CK23" s="172"/>
      <c r="CL23" s="172"/>
      <c r="CM23" s="172"/>
      <c r="CN23" s="172"/>
      <c r="CO23" s="172"/>
      <c r="CP23" s="172"/>
      <c r="CQ23" s="110"/>
      <c r="CR23" s="171">
        <v>0.5</v>
      </c>
      <c r="CS23" s="172"/>
      <c r="CT23" s="172"/>
      <c r="CU23" s="172"/>
      <c r="CV23" s="172"/>
      <c r="CW23" s="172"/>
      <c r="CX23" s="172"/>
      <c r="CY23" s="172"/>
      <c r="CZ23" s="172"/>
      <c r="DA23" s="172"/>
      <c r="DB23" s="172"/>
      <c r="DC23" s="172"/>
      <c r="DD23" s="173"/>
    </row>
    <row r="24" spans="1:108" ht="45.75" customHeight="1">
      <c r="A24" s="103"/>
      <c r="B24" s="230" t="s">
        <v>223</v>
      </c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30"/>
      <c r="U24" s="230"/>
      <c r="V24" s="230"/>
      <c r="W24" s="230"/>
      <c r="X24" s="230"/>
      <c r="Y24" s="230"/>
      <c r="Z24" s="230"/>
      <c r="AA24" s="230"/>
      <c r="AB24" s="230"/>
      <c r="AC24" s="230"/>
      <c r="AD24" s="230"/>
      <c r="AE24" s="230"/>
      <c r="AF24" s="230"/>
      <c r="AG24" s="230"/>
      <c r="AH24" s="230"/>
      <c r="AI24" s="230"/>
      <c r="AJ24" s="230"/>
      <c r="AK24" s="230"/>
      <c r="AL24" s="230"/>
      <c r="AM24" s="230"/>
      <c r="AN24" s="230"/>
      <c r="AO24" s="230"/>
      <c r="AP24" s="230"/>
      <c r="AQ24" s="230"/>
      <c r="AR24" s="107"/>
      <c r="AS24" s="108"/>
      <c r="AT24" s="171"/>
      <c r="AU24" s="172"/>
      <c r="AV24" s="172"/>
      <c r="AW24" s="172"/>
      <c r="AX24" s="172"/>
      <c r="AY24" s="172"/>
      <c r="AZ24" s="172"/>
      <c r="BA24" s="172"/>
      <c r="BB24" s="172"/>
      <c r="BC24" s="172"/>
      <c r="BD24" s="109"/>
      <c r="BE24" s="110"/>
      <c r="BF24" s="171"/>
      <c r="BG24" s="172"/>
      <c r="BH24" s="172"/>
      <c r="BI24" s="172"/>
      <c r="BJ24" s="172"/>
      <c r="BK24" s="172"/>
      <c r="BL24" s="172"/>
      <c r="BM24" s="172"/>
      <c r="BN24" s="172"/>
      <c r="BO24" s="172"/>
      <c r="BP24" s="109"/>
      <c r="BQ24" s="110"/>
      <c r="BR24" s="204"/>
      <c r="BS24" s="205"/>
      <c r="BT24" s="205"/>
      <c r="BU24" s="205"/>
      <c r="BV24" s="205"/>
      <c r="BW24" s="205"/>
      <c r="BX24" s="205"/>
      <c r="BY24" s="205"/>
      <c r="BZ24" s="205"/>
      <c r="CA24" s="205"/>
      <c r="CB24" s="205"/>
      <c r="CC24" s="205"/>
      <c r="CD24" s="112"/>
      <c r="CE24" s="171"/>
      <c r="CF24" s="172"/>
      <c r="CG24" s="172"/>
      <c r="CH24" s="172"/>
      <c r="CI24" s="172"/>
      <c r="CJ24" s="172"/>
      <c r="CK24" s="172"/>
      <c r="CL24" s="172"/>
      <c r="CM24" s="172"/>
      <c r="CN24" s="172"/>
      <c r="CO24" s="172"/>
      <c r="CP24" s="172"/>
      <c r="CQ24" s="110"/>
      <c r="CR24" s="171">
        <f>AVERAGE(CR25)</f>
        <v>0.5</v>
      </c>
      <c r="CS24" s="172"/>
      <c r="CT24" s="172"/>
      <c r="CU24" s="172"/>
      <c r="CV24" s="172"/>
      <c r="CW24" s="172"/>
      <c r="CX24" s="172"/>
      <c r="CY24" s="172"/>
      <c r="CZ24" s="172"/>
      <c r="DA24" s="172"/>
      <c r="DB24" s="172"/>
      <c r="DC24" s="172"/>
      <c r="DD24" s="173"/>
    </row>
    <row r="25" spans="1:108" ht="63" customHeight="1" thickBot="1">
      <c r="A25" s="113"/>
      <c r="B25" s="222" t="s">
        <v>224</v>
      </c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114"/>
      <c r="AS25" s="115"/>
      <c r="AT25" s="223">
        <v>0</v>
      </c>
      <c r="AU25" s="224"/>
      <c r="AV25" s="224"/>
      <c r="AW25" s="224"/>
      <c r="AX25" s="224"/>
      <c r="AY25" s="224"/>
      <c r="AZ25" s="224"/>
      <c r="BA25" s="224"/>
      <c r="BB25" s="224"/>
      <c r="BC25" s="224"/>
      <c r="BD25" s="224"/>
      <c r="BE25" s="225"/>
      <c r="BF25" s="223">
        <v>0</v>
      </c>
      <c r="BG25" s="224"/>
      <c r="BH25" s="224"/>
      <c r="BI25" s="224"/>
      <c r="BJ25" s="224"/>
      <c r="BK25" s="224"/>
      <c r="BL25" s="224"/>
      <c r="BM25" s="224"/>
      <c r="BN25" s="224"/>
      <c r="BO25" s="224"/>
      <c r="BP25" s="224"/>
      <c r="BQ25" s="225"/>
      <c r="BR25" s="226">
        <v>1</v>
      </c>
      <c r="BS25" s="227"/>
      <c r="BT25" s="227"/>
      <c r="BU25" s="227"/>
      <c r="BV25" s="227"/>
      <c r="BW25" s="227"/>
      <c r="BX25" s="227"/>
      <c r="BY25" s="227"/>
      <c r="BZ25" s="227"/>
      <c r="CA25" s="227"/>
      <c r="CB25" s="227"/>
      <c r="CC25" s="227"/>
      <c r="CD25" s="228"/>
      <c r="CE25" s="229" t="s">
        <v>195</v>
      </c>
      <c r="CF25" s="224"/>
      <c r="CG25" s="224"/>
      <c r="CH25" s="224"/>
      <c r="CI25" s="224"/>
      <c r="CJ25" s="224"/>
      <c r="CK25" s="224"/>
      <c r="CL25" s="224"/>
      <c r="CM25" s="224"/>
      <c r="CN25" s="224"/>
      <c r="CO25" s="224"/>
      <c r="CP25" s="224"/>
      <c r="CQ25" s="225"/>
      <c r="CR25" s="229">
        <v>0.5</v>
      </c>
      <c r="CS25" s="224"/>
      <c r="CT25" s="224"/>
      <c r="CU25" s="224"/>
      <c r="CV25" s="224"/>
      <c r="CW25" s="224"/>
      <c r="CX25" s="224"/>
      <c r="CY25" s="224"/>
      <c r="CZ25" s="224"/>
      <c r="DA25" s="224"/>
      <c r="DB25" s="224"/>
      <c r="DC25" s="224"/>
      <c r="DD25" s="225"/>
    </row>
    <row r="26" spans="1:108">
      <c r="A26" s="116"/>
      <c r="B26" s="196" t="s">
        <v>225</v>
      </c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196"/>
      <c r="AO26" s="196"/>
      <c r="AP26" s="196"/>
      <c r="AQ26" s="196"/>
      <c r="AR26" s="117"/>
      <c r="AS26" s="118"/>
      <c r="AT26" s="194"/>
      <c r="AU26" s="167"/>
      <c r="AV26" s="167"/>
      <c r="AW26" s="167"/>
      <c r="AX26" s="167"/>
      <c r="AY26" s="167"/>
      <c r="AZ26" s="167"/>
      <c r="BA26" s="167"/>
      <c r="BB26" s="167"/>
      <c r="BC26" s="167"/>
      <c r="BD26" s="119"/>
      <c r="BE26" s="120"/>
      <c r="BF26" s="194"/>
      <c r="BG26" s="167"/>
      <c r="BH26" s="167"/>
      <c r="BI26" s="167"/>
      <c r="BJ26" s="167"/>
      <c r="BK26" s="167"/>
      <c r="BL26" s="167"/>
      <c r="BM26" s="167"/>
      <c r="BN26" s="167"/>
      <c r="BO26" s="167"/>
      <c r="BP26" s="119"/>
      <c r="BQ26" s="120"/>
      <c r="BR26" s="182"/>
      <c r="BS26" s="183"/>
      <c r="BT26" s="183"/>
      <c r="BU26" s="183"/>
      <c r="BV26" s="183"/>
      <c r="BW26" s="183"/>
      <c r="BX26" s="183"/>
      <c r="BY26" s="183"/>
      <c r="BZ26" s="183"/>
      <c r="CA26" s="183"/>
      <c r="CB26" s="183"/>
      <c r="CC26" s="183"/>
      <c r="CD26" s="121"/>
      <c r="CE26" s="194"/>
      <c r="CF26" s="167"/>
      <c r="CG26" s="167"/>
      <c r="CH26" s="167"/>
      <c r="CI26" s="167"/>
      <c r="CJ26" s="167"/>
      <c r="CK26" s="167"/>
      <c r="CL26" s="167"/>
      <c r="CM26" s="167"/>
      <c r="CN26" s="167"/>
      <c r="CO26" s="167"/>
      <c r="CP26" s="167"/>
      <c r="CQ26" s="120"/>
      <c r="CR26" s="194">
        <f>(CR9+CR17+CR19+CR24)/4</f>
        <v>0.47916666666666669</v>
      </c>
      <c r="CS26" s="167"/>
      <c r="CT26" s="167"/>
      <c r="CU26" s="167"/>
      <c r="CV26" s="167"/>
      <c r="CW26" s="167"/>
      <c r="CX26" s="167"/>
      <c r="CY26" s="167"/>
      <c r="CZ26" s="167"/>
      <c r="DA26" s="167"/>
      <c r="DB26" s="167"/>
      <c r="DC26" s="167"/>
      <c r="DD26" s="195"/>
    </row>
    <row r="27" spans="1:108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  <c r="AM27" s="98"/>
      <c r="AN27" s="98"/>
      <c r="AO27" s="98"/>
      <c r="AP27" s="98"/>
      <c r="AQ27" s="98"/>
      <c r="AR27" s="98"/>
      <c r="AS27" s="98"/>
      <c r="AT27" s="98"/>
      <c r="AU27" s="98"/>
      <c r="AV27" s="98"/>
      <c r="AW27" s="98"/>
      <c r="AX27" s="98"/>
      <c r="AY27" s="98"/>
      <c r="AZ27" s="98"/>
      <c r="BA27" s="98"/>
      <c r="BB27" s="98"/>
      <c r="BC27" s="98"/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/>
      <c r="CH27" s="98"/>
      <c r="CI27" s="98"/>
      <c r="CJ27" s="98"/>
      <c r="CK27" s="98"/>
      <c r="CL27" s="98"/>
      <c r="CM27" s="98"/>
      <c r="CN27" s="98"/>
      <c r="CO27" s="98"/>
      <c r="CP27" s="98"/>
      <c r="CQ27" s="98"/>
      <c r="CR27" s="98"/>
      <c r="CS27" s="98"/>
      <c r="CT27" s="98"/>
      <c r="CU27" s="98"/>
      <c r="CV27" s="98"/>
      <c r="CW27" s="98"/>
      <c r="CX27" s="98"/>
      <c r="CY27" s="98"/>
      <c r="CZ27" s="98"/>
      <c r="DA27" s="98"/>
      <c r="DB27" s="98"/>
      <c r="DC27" s="98"/>
      <c r="DD27" s="98"/>
    </row>
    <row r="28" spans="1:108">
      <c r="A28" s="98"/>
      <c r="B28" s="98"/>
      <c r="C28" s="98"/>
      <c r="D28" s="98"/>
      <c r="E28" s="98"/>
      <c r="F28" s="166" t="s">
        <v>203</v>
      </c>
      <c r="G28" s="166"/>
      <c r="H28" s="166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66"/>
      <c r="V28" s="166"/>
      <c r="W28" s="166"/>
      <c r="X28" s="166"/>
      <c r="Y28" s="166"/>
      <c r="Z28" s="166"/>
      <c r="AA28" s="166"/>
      <c r="AB28" s="166"/>
      <c r="AC28" s="166"/>
      <c r="AD28" s="166"/>
      <c r="AE28" s="166"/>
      <c r="AF28" s="166"/>
      <c r="AG28" s="166"/>
      <c r="AH28" s="166"/>
      <c r="AI28" s="166"/>
      <c r="AJ28" s="166"/>
      <c r="AK28" s="166"/>
      <c r="AL28" s="166"/>
      <c r="AM28" s="166"/>
      <c r="AN28" s="166"/>
      <c r="AO28" s="166"/>
      <c r="AP28" s="166"/>
      <c r="AQ28" s="166"/>
      <c r="AR28" s="166"/>
      <c r="AS28" s="166"/>
      <c r="AT28" s="98"/>
      <c r="AU28" s="167" t="s">
        <v>204</v>
      </c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7"/>
      <c r="BJ28" s="167"/>
      <c r="BK28" s="167"/>
      <c r="BL28" s="167"/>
      <c r="BM28" s="167"/>
      <c r="BN28" s="167"/>
      <c r="BO28" s="167"/>
      <c r="BP28" s="167"/>
      <c r="BQ28" s="167"/>
      <c r="BR28" s="167"/>
      <c r="BS28" s="167"/>
      <c r="BT28" s="167"/>
      <c r="BU28" s="167"/>
      <c r="BV28" s="167"/>
      <c r="BW28" s="167"/>
      <c r="BX28" s="167"/>
      <c r="BY28" s="167"/>
      <c r="BZ28" s="167"/>
      <c r="CA28" s="167"/>
      <c r="CB28" s="167"/>
      <c r="CC28" s="167"/>
      <c r="CD28" s="98"/>
      <c r="CE28" s="167" t="s">
        <v>226</v>
      </c>
      <c r="CF28" s="167"/>
      <c r="CG28" s="167"/>
      <c r="CH28" s="167"/>
      <c r="CI28" s="167"/>
      <c r="CJ28" s="167"/>
      <c r="CK28" s="167"/>
      <c r="CL28" s="167"/>
      <c r="CM28" s="167"/>
      <c r="CN28" s="167"/>
      <c r="CO28" s="167"/>
      <c r="CP28" s="167"/>
      <c r="CQ28" s="167"/>
      <c r="CR28" s="167"/>
      <c r="CS28" s="167"/>
      <c r="CT28" s="167"/>
      <c r="CU28" s="167"/>
      <c r="CV28" s="167"/>
      <c r="CW28" s="167"/>
      <c r="CX28" s="167"/>
      <c r="CY28" s="167"/>
      <c r="CZ28" s="98"/>
      <c r="DA28" s="98"/>
      <c r="DB28" s="98"/>
      <c r="DC28" s="98"/>
      <c r="DD28" s="98"/>
    </row>
    <row r="29" spans="1:108">
      <c r="A29" s="98"/>
      <c r="B29" s="98"/>
      <c r="C29" s="98"/>
      <c r="D29" s="98"/>
      <c r="E29" s="98"/>
      <c r="F29" s="168" t="s">
        <v>205</v>
      </c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99"/>
      <c r="AU29" s="168" t="s">
        <v>206</v>
      </c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8"/>
      <c r="BJ29" s="168"/>
      <c r="BK29" s="168"/>
      <c r="BL29" s="168"/>
      <c r="BM29" s="168"/>
      <c r="BN29" s="168"/>
      <c r="BO29" s="168"/>
      <c r="BP29" s="168"/>
      <c r="BQ29" s="168"/>
      <c r="BR29" s="168"/>
      <c r="BS29" s="168"/>
      <c r="BT29" s="168"/>
      <c r="BU29" s="168"/>
      <c r="BV29" s="168"/>
      <c r="BW29" s="168"/>
      <c r="BX29" s="168"/>
      <c r="BY29" s="168"/>
      <c r="BZ29" s="168"/>
      <c r="CA29" s="168"/>
      <c r="CB29" s="168"/>
      <c r="CC29" s="168"/>
      <c r="CD29" s="99"/>
      <c r="CE29" s="168" t="s">
        <v>207</v>
      </c>
      <c r="CF29" s="168"/>
      <c r="CG29" s="168"/>
      <c r="CH29" s="168"/>
      <c r="CI29" s="168"/>
      <c r="CJ29" s="168"/>
      <c r="CK29" s="168"/>
      <c r="CL29" s="168"/>
      <c r="CM29" s="168"/>
      <c r="CN29" s="168"/>
      <c r="CO29" s="168"/>
      <c r="CP29" s="168"/>
      <c r="CQ29" s="168"/>
      <c r="CR29" s="168"/>
      <c r="CS29" s="168"/>
      <c r="CT29" s="168"/>
      <c r="CU29" s="168"/>
      <c r="CV29" s="168"/>
      <c r="CW29" s="168"/>
      <c r="CX29" s="168"/>
      <c r="CY29" s="168"/>
      <c r="CZ29" s="98"/>
      <c r="DA29" s="98"/>
      <c r="DB29" s="98"/>
      <c r="DC29" s="98"/>
      <c r="DD29" s="98"/>
    </row>
    <row r="32" spans="1:108">
      <c r="BX32" s="122"/>
    </row>
  </sheetData>
  <mergeCells count="119">
    <mergeCell ref="A2:DD2"/>
    <mergeCell ref="K3:CT3"/>
    <mergeCell ref="K4:CT4"/>
    <mergeCell ref="A6:AS7"/>
    <mergeCell ref="AT6:BQ6"/>
    <mergeCell ref="BR6:CD7"/>
    <mergeCell ref="CE6:CQ7"/>
    <mergeCell ref="CR6:DD7"/>
    <mergeCell ref="AT7:BE7"/>
    <mergeCell ref="BF7:BQ7"/>
    <mergeCell ref="B9:AS9"/>
    <mergeCell ref="AT9:BE9"/>
    <mergeCell ref="BF9:BQ9"/>
    <mergeCell ref="BR9:CD9"/>
    <mergeCell ref="CE9:CQ9"/>
    <mergeCell ref="CR9:DD9"/>
    <mergeCell ref="A8:AS8"/>
    <mergeCell ref="AT8:BE8"/>
    <mergeCell ref="BF8:BQ8"/>
    <mergeCell ref="BR8:CD8"/>
    <mergeCell ref="CE8:CQ8"/>
    <mergeCell ref="CR8:DD8"/>
    <mergeCell ref="B11:AS12"/>
    <mergeCell ref="AT11:BE12"/>
    <mergeCell ref="BF11:BQ12"/>
    <mergeCell ref="BR11:CD12"/>
    <mergeCell ref="CE11:CQ12"/>
    <mergeCell ref="CR11:DD12"/>
    <mergeCell ref="B10:AQ10"/>
    <mergeCell ref="AT10:BC10"/>
    <mergeCell ref="BF10:BO10"/>
    <mergeCell ref="BR10:CC10"/>
    <mergeCell ref="CE10:CP10"/>
    <mergeCell ref="CR10:DD10"/>
    <mergeCell ref="B14:AS14"/>
    <mergeCell ref="AT14:BE14"/>
    <mergeCell ref="BF14:BQ14"/>
    <mergeCell ref="BR14:CD14"/>
    <mergeCell ref="CE14:CQ14"/>
    <mergeCell ref="CR14:DD14"/>
    <mergeCell ref="B13:AS13"/>
    <mergeCell ref="AT13:BE13"/>
    <mergeCell ref="BF13:BQ13"/>
    <mergeCell ref="BR13:CD13"/>
    <mergeCell ref="CE13:CQ13"/>
    <mergeCell ref="CR13:DD13"/>
    <mergeCell ref="B16:AS16"/>
    <mergeCell ref="AT16:BE16"/>
    <mergeCell ref="BF16:BQ16"/>
    <mergeCell ref="BR16:CD16"/>
    <mergeCell ref="CE16:CQ16"/>
    <mergeCell ref="CR16:DD16"/>
    <mergeCell ref="B15:AS15"/>
    <mergeCell ref="AT15:BE15"/>
    <mergeCell ref="BF15:BQ15"/>
    <mergeCell ref="BR15:CD15"/>
    <mergeCell ref="CE15:CQ15"/>
    <mergeCell ref="CR15:DD15"/>
    <mergeCell ref="B18:AQ18"/>
    <mergeCell ref="AT18:BE18"/>
    <mergeCell ref="BF18:BQ18"/>
    <mergeCell ref="BR18:CD18"/>
    <mergeCell ref="CE18:CQ18"/>
    <mergeCell ref="CR18:DD18"/>
    <mergeCell ref="B17:AQ17"/>
    <mergeCell ref="AT17:BC17"/>
    <mergeCell ref="BF17:BO17"/>
    <mergeCell ref="BR17:CC17"/>
    <mergeCell ref="CE17:CP17"/>
    <mergeCell ref="CR17:DD17"/>
    <mergeCell ref="B20:AQ20"/>
    <mergeCell ref="AT20:BC20"/>
    <mergeCell ref="BF20:BO20"/>
    <mergeCell ref="BR20:CC20"/>
    <mergeCell ref="CE20:CP20"/>
    <mergeCell ref="CR20:DD20"/>
    <mergeCell ref="B19:AQ19"/>
    <mergeCell ref="AT19:BC19"/>
    <mergeCell ref="BF19:BO19"/>
    <mergeCell ref="BR19:CC19"/>
    <mergeCell ref="CE19:CP19"/>
    <mergeCell ref="CR19:DD19"/>
    <mergeCell ref="B23:AQ23"/>
    <mergeCell ref="AT23:BC23"/>
    <mergeCell ref="BF23:BO23"/>
    <mergeCell ref="BR23:CC23"/>
    <mergeCell ref="CE23:CP23"/>
    <mergeCell ref="CR23:DD23"/>
    <mergeCell ref="B21:AQ21"/>
    <mergeCell ref="AT21:BC22"/>
    <mergeCell ref="BF21:BO22"/>
    <mergeCell ref="BR21:CC22"/>
    <mergeCell ref="CE21:CP22"/>
    <mergeCell ref="CR21:DD22"/>
    <mergeCell ref="B22:AQ22"/>
    <mergeCell ref="B25:AQ25"/>
    <mergeCell ref="AT25:BE25"/>
    <mergeCell ref="BF25:BQ25"/>
    <mergeCell ref="BR25:CD25"/>
    <mergeCell ref="CE25:CQ25"/>
    <mergeCell ref="CR25:DD25"/>
    <mergeCell ref="B24:AQ24"/>
    <mergeCell ref="AT24:BC24"/>
    <mergeCell ref="BF24:BO24"/>
    <mergeCell ref="BR24:CC24"/>
    <mergeCell ref="CE24:CP24"/>
    <mergeCell ref="CR24:DD24"/>
    <mergeCell ref="F28:AS28"/>
    <mergeCell ref="AU28:CC28"/>
    <mergeCell ref="CE28:CY28"/>
    <mergeCell ref="F29:AS29"/>
    <mergeCell ref="AU29:CC29"/>
    <mergeCell ref="CE29:CY29"/>
    <mergeCell ref="B26:AQ26"/>
    <mergeCell ref="AT26:BC26"/>
    <mergeCell ref="BF26:BO26"/>
    <mergeCell ref="BR26:CC26"/>
    <mergeCell ref="CE26:CP26"/>
    <mergeCell ref="CR26:DD26"/>
  </mergeCells>
  <pageMargins left="0.7" right="0.7" top="0.75" bottom="0.75" header="0.3" footer="0.3"/>
  <pageSetup paperSize="9" scale="92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DD53"/>
  <sheetViews>
    <sheetView workbookViewId="0">
      <selection activeCell="B3" sqref="B3"/>
    </sheetView>
  </sheetViews>
  <sheetFormatPr defaultColWidth="0.85546875" defaultRowHeight="15"/>
  <cols>
    <col min="1" max="44" width="0.85546875" style="97"/>
    <col min="45" max="45" width="1.85546875" style="97" customWidth="1"/>
    <col min="46" max="54" width="0.85546875" style="97"/>
    <col min="55" max="55" width="0.7109375" style="97" customWidth="1"/>
    <col min="56" max="57" width="0.85546875" style="97" hidden="1" customWidth="1"/>
    <col min="58" max="67" width="0.85546875" style="97"/>
    <col min="68" max="69" width="0.85546875" style="97" hidden="1" customWidth="1"/>
    <col min="70" max="77" width="0.85546875" style="97"/>
    <col min="78" max="78" width="1.5703125" style="97" customWidth="1"/>
    <col min="79" max="81" width="0.85546875" style="97" hidden="1" customWidth="1"/>
    <col min="82" max="90" width="1" style="97" customWidth="1"/>
    <col min="91" max="91" width="1.7109375" style="97" customWidth="1"/>
    <col min="92" max="95" width="0.85546875" style="97" hidden="1" customWidth="1"/>
    <col min="96" max="103" width="0.85546875" style="97"/>
    <col min="104" max="104" width="1.28515625" style="97" customWidth="1"/>
    <col min="105" max="106" width="0.85546875" style="97" customWidth="1"/>
    <col min="107" max="110" width="1.28515625" style="97" customWidth="1"/>
    <col min="111" max="16384" width="0.85546875" style="97"/>
  </cols>
  <sheetData>
    <row r="1" spans="1:108" ht="12" customHeight="1"/>
    <row r="2" spans="1:108" ht="15.75">
      <c r="A2" s="241" t="s">
        <v>270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41"/>
      <c r="DC2" s="241"/>
      <c r="DD2" s="241"/>
    </row>
    <row r="3" spans="1:108" s="98" customFormat="1" ht="16.5" customHeight="1">
      <c r="K3" s="167" t="s">
        <v>123</v>
      </c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67"/>
      <c r="CL3" s="167"/>
      <c r="CM3" s="167"/>
      <c r="CN3" s="167"/>
      <c r="CO3" s="167"/>
      <c r="CP3" s="167"/>
      <c r="CQ3" s="167"/>
      <c r="CR3" s="167"/>
      <c r="CS3" s="167"/>
      <c r="CT3" s="167"/>
    </row>
    <row r="4" spans="1:108" s="99" customFormat="1" ht="13.5" customHeight="1">
      <c r="K4" s="168" t="s">
        <v>166</v>
      </c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</row>
    <row r="5" spans="1:108" ht="3.75" customHeight="1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</row>
    <row r="6" spans="1:108" s="100" customFormat="1">
      <c r="A6" s="213" t="s">
        <v>209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5"/>
      <c r="AT6" s="219" t="s">
        <v>168</v>
      </c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0"/>
      <c r="BH6" s="220"/>
      <c r="BI6" s="220"/>
      <c r="BJ6" s="220"/>
      <c r="BK6" s="220"/>
      <c r="BL6" s="220"/>
      <c r="BM6" s="220"/>
      <c r="BN6" s="220"/>
      <c r="BO6" s="220"/>
      <c r="BP6" s="220"/>
      <c r="BQ6" s="221"/>
      <c r="BR6" s="213" t="s">
        <v>169</v>
      </c>
      <c r="BS6" s="214"/>
      <c r="BT6" s="214"/>
      <c r="BU6" s="214"/>
      <c r="BV6" s="214"/>
      <c r="BW6" s="214"/>
      <c r="BX6" s="214"/>
      <c r="BY6" s="214"/>
      <c r="BZ6" s="214"/>
      <c r="CA6" s="214"/>
      <c r="CB6" s="214"/>
      <c r="CC6" s="214"/>
      <c r="CD6" s="215"/>
      <c r="CE6" s="213" t="s">
        <v>170</v>
      </c>
      <c r="CF6" s="214"/>
      <c r="CG6" s="214"/>
      <c r="CH6" s="214"/>
      <c r="CI6" s="214"/>
      <c r="CJ6" s="214"/>
      <c r="CK6" s="214"/>
      <c r="CL6" s="214"/>
      <c r="CM6" s="214"/>
      <c r="CN6" s="214"/>
      <c r="CO6" s="214"/>
      <c r="CP6" s="214"/>
      <c r="CQ6" s="215"/>
      <c r="CR6" s="213" t="s">
        <v>171</v>
      </c>
      <c r="CS6" s="214"/>
      <c r="CT6" s="214"/>
      <c r="CU6" s="214"/>
      <c r="CV6" s="214"/>
      <c r="CW6" s="214"/>
      <c r="CX6" s="214"/>
      <c r="CY6" s="214"/>
      <c r="CZ6" s="214"/>
      <c r="DA6" s="214"/>
      <c r="DB6" s="214"/>
      <c r="DC6" s="214"/>
      <c r="DD6" s="215"/>
    </row>
    <row r="7" spans="1:108" s="100" customFormat="1" ht="45.75" customHeight="1">
      <c r="A7" s="216"/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8"/>
      <c r="AT7" s="219" t="s">
        <v>172</v>
      </c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1"/>
      <c r="BF7" s="219" t="s">
        <v>173</v>
      </c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1"/>
      <c r="BR7" s="216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8"/>
      <c r="CE7" s="216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8"/>
      <c r="CR7" s="216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8"/>
    </row>
    <row r="8" spans="1:108" s="101" customFormat="1">
      <c r="A8" s="209">
        <v>1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1"/>
      <c r="AT8" s="209">
        <v>2</v>
      </c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1"/>
      <c r="BF8" s="209">
        <v>3</v>
      </c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1"/>
      <c r="BR8" s="209">
        <v>4</v>
      </c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1"/>
      <c r="CE8" s="209">
        <v>5</v>
      </c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1"/>
      <c r="CR8" s="209">
        <v>6</v>
      </c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1"/>
    </row>
    <row r="9" spans="1:108" s="98" customFormat="1" ht="73.5" customHeight="1">
      <c r="A9" s="102"/>
      <c r="B9" s="169" t="s">
        <v>228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70"/>
      <c r="AT9" s="171">
        <v>1</v>
      </c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3"/>
      <c r="BF9" s="171">
        <v>1</v>
      </c>
      <c r="BG9" s="172"/>
      <c r="BH9" s="172"/>
      <c r="BI9" s="172"/>
      <c r="BJ9" s="172"/>
      <c r="BK9" s="172"/>
      <c r="BL9" s="172"/>
      <c r="BM9" s="172"/>
      <c r="BN9" s="172"/>
      <c r="BO9" s="172"/>
      <c r="BP9" s="172"/>
      <c r="BQ9" s="173"/>
      <c r="BR9" s="204">
        <f>AT9/BF9</f>
        <v>1</v>
      </c>
      <c r="BS9" s="205"/>
      <c r="BT9" s="205"/>
      <c r="BU9" s="205"/>
      <c r="BV9" s="205"/>
      <c r="BW9" s="205"/>
      <c r="BX9" s="205"/>
      <c r="BY9" s="205"/>
      <c r="BZ9" s="205"/>
      <c r="CA9" s="205"/>
      <c r="CB9" s="205"/>
      <c r="CC9" s="205"/>
      <c r="CD9" s="206"/>
      <c r="CE9" s="171" t="s">
        <v>177</v>
      </c>
      <c r="CF9" s="172"/>
      <c r="CG9" s="172"/>
      <c r="CH9" s="172"/>
      <c r="CI9" s="172"/>
      <c r="CJ9" s="172"/>
      <c r="CK9" s="172"/>
      <c r="CL9" s="172"/>
      <c r="CM9" s="172"/>
      <c r="CN9" s="172"/>
      <c r="CO9" s="172"/>
      <c r="CP9" s="172"/>
      <c r="CQ9" s="173"/>
      <c r="CR9" s="255">
        <v>2</v>
      </c>
      <c r="CS9" s="256"/>
      <c r="CT9" s="256"/>
      <c r="CU9" s="256"/>
      <c r="CV9" s="256"/>
      <c r="CW9" s="256"/>
      <c r="CX9" s="256"/>
      <c r="CY9" s="256"/>
      <c r="CZ9" s="256"/>
      <c r="DA9" s="256"/>
      <c r="DB9" s="256"/>
      <c r="DC9" s="256"/>
      <c r="DD9" s="257"/>
    </row>
    <row r="10" spans="1:108" s="98" customFormat="1">
      <c r="A10" s="102"/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70"/>
      <c r="AT10" s="171"/>
      <c r="AU10" s="172"/>
      <c r="AV10" s="172"/>
      <c r="AW10" s="172"/>
      <c r="AX10" s="172"/>
      <c r="AY10" s="172"/>
      <c r="AZ10" s="172"/>
      <c r="BA10" s="172"/>
      <c r="BB10" s="172"/>
      <c r="BC10" s="172"/>
      <c r="BD10" s="172"/>
      <c r="BE10" s="173"/>
      <c r="BF10" s="171"/>
      <c r="BG10" s="172"/>
      <c r="BH10" s="172"/>
      <c r="BI10" s="172"/>
      <c r="BJ10" s="172"/>
      <c r="BK10" s="172"/>
      <c r="BL10" s="172"/>
      <c r="BM10" s="172"/>
      <c r="BN10" s="172"/>
      <c r="BO10" s="172"/>
      <c r="BP10" s="172"/>
      <c r="BQ10" s="173"/>
      <c r="BR10" s="171"/>
      <c r="BS10" s="172"/>
      <c r="BT10" s="172"/>
      <c r="BU10" s="172"/>
      <c r="BV10" s="172"/>
      <c r="BW10" s="172"/>
      <c r="BX10" s="172"/>
      <c r="BY10" s="172"/>
      <c r="BZ10" s="172"/>
      <c r="CA10" s="172"/>
      <c r="CB10" s="172"/>
      <c r="CC10" s="172"/>
      <c r="CD10" s="173"/>
      <c r="CE10" s="171"/>
      <c r="CF10" s="172"/>
      <c r="CG10" s="172"/>
      <c r="CH10" s="172"/>
      <c r="CI10" s="172"/>
      <c r="CJ10" s="172"/>
      <c r="CK10" s="172"/>
      <c r="CL10" s="172"/>
      <c r="CM10" s="172"/>
      <c r="CN10" s="172"/>
      <c r="CO10" s="172"/>
      <c r="CP10" s="172"/>
      <c r="CQ10" s="173"/>
      <c r="CR10" s="255"/>
      <c r="CS10" s="256"/>
      <c r="CT10" s="256"/>
      <c r="CU10" s="256"/>
      <c r="CV10" s="256"/>
      <c r="CW10" s="256"/>
      <c r="CX10" s="256"/>
      <c r="CY10" s="256"/>
      <c r="CZ10" s="256"/>
      <c r="DA10" s="256"/>
      <c r="DB10" s="256"/>
      <c r="DC10" s="256"/>
      <c r="DD10" s="257"/>
    </row>
    <row r="11" spans="1:108" s="98" customFormat="1" ht="29.25" customHeight="1">
      <c r="A11" s="102"/>
      <c r="B11" s="169" t="s">
        <v>229</v>
      </c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70"/>
      <c r="AT11" s="171" t="s">
        <v>91</v>
      </c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  <c r="BE11" s="173"/>
      <c r="BF11" s="171" t="s">
        <v>91</v>
      </c>
      <c r="BG11" s="172"/>
      <c r="BH11" s="172"/>
      <c r="BI11" s="172"/>
      <c r="BJ11" s="172"/>
      <c r="BK11" s="172"/>
      <c r="BL11" s="172"/>
      <c r="BM11" s="172"/>
      <c r="BN11" s="172"/>
      <c r="BO11" s="172"/>
      <c r="BP11" s="172"/>
      <c r="BQ11" s="173"/>
      <c r="BR11" s="171" t="s">
        <v>91</v>
      </c>
      <c r="BS11" s="172"/>
      <c r="BT11" s="172"/>
      <c r="BU11" s="172"/>
      <c r="BV11" s="172"/>
      <c r="BW11" s="172"/>
      <c r="BX11" s="172"/>
      <c r="BY11" s="172"/>
      <c r="BZ11" s="172"/>
      <c r="CA11" s="172"/>
      <c r="CB11" s="172"/>
      <c r="CC11" s="172"/>
      <c r="CD11" s="173"/>
      <c r="CE11" s="171" t="s">
        <v>91</v>
      </c>
      <c r="CF11" s="172"/>
      <c r="CG11" s="172"/>
      <c r="CH11" s="172"/>
      <c r="CI11" s="172"/>
      <c r="CJ11" s="172"/>
      <c r="CK11" s="172"/>
      <c r="CL11" s="172"/>
      <c r="CM11" s="172"/>
      <c r="CN11" s="172"/>
      <c r="CO11" s="172"/>
      <c r="CP11" s="172"/>
      <c r="CQ11" s="173"/>
      <c r="CR11" s="255">
        <f>(CR13+CR15+CR17+CR19+CR21+CR23)/6</f>
        <v>1.8333333333333333</v>
      </c>
      <c r="CS11" s="256"/>
      <c r="CT11" s="256"/>
      <c r="CU11" s="256"/>
      <c r="CV11" s="256"/>
      <c r="CW11" s="256"/>
      <c r="CX11" s="256"/>
      <c r="CY11" s="256"/>
      <c r="CZ11" s="256"/>
      <c r="DA11" s="256"/>
      <c r="DB11" s="256"/>
      <c r="DC11" s="256"/>
      <c r="DD11" s="257"/>
    </row>
    <row r="12" spans="1:108" s="98" customFormat="1" ht="15" customHeight="1">
      <c r="A12" s="102"/>
      <c r="B12" s="169" t="s">
        <v>211</v>
      </c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70"/>
      <c r="AT12" s="171"/>
      <c r="AU12" s="172"/>
      <c r="AV12" s="172"/>
      <c r="AW12" s="172"/>
      <c r="AX12" s="172"/>
      <c r="AY12" s="172"/>
      <c r="AZ12" s="172"/>
      <c r="BA12" s="172"/>
      <c r="BB12" s="172"/>
      <c r="BC12" s="172"/>
      <c r="BD12" s="172"/>
      <c r="BE12" s="173"/>
      <c r="BF12" s="171"/>
      <c r="BG12" s="172"/>
      <c r="BH12" s="172"/>
      <c r="BI12" s="172"/>
      <c r="BJ12" s="172"/>
      <c r="BK12" s="172"/>
      <c r="BL12" s="172"/>
      <c r="BM12" s="172"/>
      <c r="BN12" s="172"/>
      <c r="BO12" s="172"/>
      <c r="BP12" s="172"/>
      <c r="BQ12" s="173"/>
      <c r="BR12" s="171"/>
      <c r="BS12" s="172"/>
      <c r="BT12" s="172"/>
      <c r="BU12" s="172"/>
      <c r="BV12" s="172"/>
      <c r="BW12" s="172"/>
      <c r="BX12" s="172"/>
      <c r="BY12" s="172"/>
      <c r="BZ12" s="172"/>
      <c r="CA12" s="172"/>
      <c r="CB12" s="172"/>
      <c r="CC12" s="172"/>
      <c r="CD12" s="173"/>
      <c r="CE12" s="171"/>
      <c r="CF12" s="172"/>
      <c r="CG12" s="172"/>
      <c r="CH12" s="172"/>
      <c r="CI12" s="172"/>
      <c r="CJ12" s="172"/>
      <c r="CK12" s="172"/>
      <c r="CL12" s="172"/>
      <c r="CM12" s="172"/>
      <c r="CN12" s="172"/>
      <c r="CO12" s="172"/>
      <c r="CP12" s="172"/>
      <c r="CQ12" s="173"/>
      <c r="CR12" s="171"/>
      <c r="CS12" s="172"/>
      <c r="CT12" s="172"/>
      <c r="CU12" s="172"/>
      <c r="CV12" s="172"/>
      <c r="CW12" s="172"/>
      <c r="CX12" s="172"/>
      <c r="CY12" s="172"/>
      <c r="CZ12" s="172"/>
      <c r="DA12" s="172"/>
      <c r="DB12" s="172"/>
      <c r="DC12" s="172"/>
      <c r="DD12" s="173"/>
    </row>
    <row r="13" spans="1:108" s="134" customFormat="1">
      <c r="A13" s="103"/>
      <c r="B13" s="177" t="s">
        <v>230</v>
      </c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8"/>
      <c r="AT13" s="191">
        <v>0</v>
      </c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3"/>
      <c r="BF13" s="191">
        <v>12</v>
      </c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3"/>
      <c r="BR13" s="179">
        <f>AT13/BF13</f>
        <v>0</v>
      </c>
      <c r="BS13" s="180"/>
      <c r="BT13" s="180"/>
      <c r="BU13" s="180"/>
      <c r="BV13" s="180"/>
      <c r="BW13" s="180"/>
      <c r="BX13" s="180"/>
      <c r="BY13" s="180"/>
      <c r="BZ13" s="180"/>
      <c r="CA13" s="180"/>
      <c r="CB13" s="180"/>
      <c r="CC13" s="180"/>
      <c r="CD13" s="181"/>
      <c r="CE13" s="191" t="s">
        <v>195</v>
      </c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3"/>
      <c r="CR13" s="191">
        <v>1</v>
      </c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2"/>
      <c r="DD13" s="193"/>
    </row>
    <row r="14" spans="1:108" s="98" customFormat="1" ht="74.25" customHeight="1">
      <c r="A14" s="105"/>
      <c r="B14" s="196" t="s">
        <v>231</v>
      </c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7"/>
      <c r="AT14" s="194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95"/>
      <c r="BF14" s="194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95"/>
      <c r="BR14" s="182"/>
      <c r="BS14" s="183"/>
      <c r="BT14" s="183"/>
      <c r="BU14" s="183"/>
      <c r="BV14" s="183"/>
      <c r="BW14" s="183"/>
      <c r="BX14" s="183"/>
      <c r="BY14" s="183"/>
      <c r="BZ14" s="183"/>
      <c r="CA14" s="183"/>
      <c r="CB14" s="183"/>
      <c r="CC14" s="183"/>
      <c r="CD14" s="184"/>
      <c r="CE14" s="194"/>
      <c r="CF14" s="167"/>
      <c r="CG14" s="167"/>
      <c r="CH14" s="167"/>
      <c r="CI14" s="167"/>
      <c r="CJ14" s="167"/>
      <c r="CK14" s="167"/>
      <c r="CL14" s="167"/>
      <c r="CM14" s="167"/>
      <c r="CN14" s="167"/>
      <c r="CO14" s="167"/>
      <c r="CP14" s="167"/>
      <c r="CQ14" s="195"/>
      <c r="CR14" s="194"/>
      <c r="CS14" s="167"/>
      <c r="CT14" s="167"/>
      <c r="CU14" s="167"/>
      <c r="CV14" s="167"/>
      <c r="CW14" s="167"/>
      <c r="CX14" s="167"/>
      <c r="CY14" s="167"/>
      <c r="CZ14" s="167"/>
      <c r="DA14" s="167"/>
      <c r="DB14" s="167"/>
      <c r="DC14" s="167"/>
      <c r="DD14" s="195"/>
    </row>
    <row r="15" spans="1:108" s="134" customFormat="1">
      <c r="A15" s="103"/>
      <c r="B15" s="177" t="s">
        <v>232</v>
      </c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  <c r="AB15" s="177"/>
      <c r="AC15" s="177"/>
      <c r="AD15" s="177"/>
      <c r="AE15" s="177"/>
      <c r="AF15" s="177"/>
      <c r="AG15" s="177"/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8"/>
      <c r="AT15" s="179">
        <v>0</v>
      </c>
      <c r="AU15" s="180"/>
      <c r="AV15" s="180"/>
      <c r="AW15" s="180"/>
      <c r="AX15" s="180"/>
      <c r="AY15" s="180"/>
      <c r="AZ15" s="180"/>
      <c r="BA15" s="180"/>
      <c r="BB15" s="180"/>
      <c r="BC15" s="180"/>
      <c r="BD15" s="180"/>
      <c r="BE15" s="181"/>
      <c r="BF15" s="179">
        <v>1E-8</v>
      </c>
      <c r="BG15" s="180"/>
      <c r="BH15" s="180"/>
      <c r="BI15" s="180"/>
      <c r="BJ15" s="180"/>
      <c r="BK15" s="180"/>
      <c r="BL15" s="180"/>
      <c r="BM15" s="180"/>
      <c r="BN15" s="180"/>
      <c r="BO15" s="180"/>
      <c r="BP15" s="180"/>
      <c r="BQ15" s="181"/>
      <c r="BR15" s="179">
        <f>AT15/BF15+100%</f>
        <v>1</v>
      </c>
      <c r="BS15" s="180"/>
      <c r="BT15" s="180"/>
      <c r="BU15" s="180"/>
      <c r="BV15" s="180"/>
      <c r="BW15" s="180"/>
      <c r="BX15" s="180"/>
      <c r="BY15" s="180"/>
      <c r="BZ15" s="180"/>
      <c r="CA15" s="180"/>
      <c r="CB15" s="180"/>
      <c r="CC15" s="180"/>
      <c r="CD15" s="181"/>
      <c r="CE15" s="191" t="s">
        <v>177</v>
      </c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3"/>
      <c r="CR15" s="191">
        <v>2</v>
      </c>
      <c r="CS15" s="192"/>
      <c r="CT15" s="192"/>
      <c r="CU15" s="192"/>
      <c r="CV15" s="192"/>
      <c r="CW15" s="192"/>
      <c r="CX15" s="192"/>
      <c r="CY15" s="192"/>
      <c r="CZ15" s="192"/>
      <c r="DA15" s="192"/>
      <c r="DB15" s="192"/>
      <c r="DC15" s="192"/>
      <c r="DD15" s="193"/>
    </row>
    <row r="16" spans="1:108" s="98" customFormat="1" ht="87" customHeight="1">
      <c r="A16" s="105"/>
      <c r="B16" s="196" t="s">
        <v>233</v>
      </c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7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4"/>
      <c r="BF16" s="182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4"/>
      <c r="BR16" s="182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/>
      <c r="CC16" s="183"/>
      <c r="CD16" s="184"/>
      <c r="CE16" s="194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95"/>
      <c r="CR16" s="194"/>
      <c r="CS16" s="167"/>
      <c r="CT16" s="167"/>
      <c r="CU16" s="167"/>
      <c r="CV16" s="167"/>
      <c r="CW16" s="167"/>
      <c r="CX16" s="167"/>
      <c r="CY16" s="167"/>
      <c r="CZ16" s="167"/>
      <c r="DA16" s="167"/>
      <c r="DB16" s="167"/>
      <c r="DC16" s="167"/>
      <c r="DD16" s="195"/>
    </row>
    <row r="17" spans="1:108" s="134" customFormat="1">
      <c r="A17" s="103"/>
      <c r="B17" s="177" t="s">
        <v>234</v>
      </c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8"/>
      <c r="AT17" s="179">
        <v>0</v>
      </c>
      <c r="AU17" s="180"/>
      <c r="AV17" s="180"/>
      <c r="AW17" s="180"/>
      <c r="AX17" s="180"/>
      <c r="AY17" s="180"/>
      <c r="AZ17" s="180"/>
      <c r="BA17" s="180"/>
      <c r="BB17" s="180"/>
      <c r="BC17" s="180"/>
      <c r="BD17" s="180"/>
      <c r="BE17" s="181"/>
      <c r="BF17" s="179">
        <v>0</v>
      </c>
      <c r="BG17" s="180"/>
      <c r="BH17" s="180"/>
      <c r="BI17" s="180"/>
      <c r="BJ17" s="180"/>
      <c r="BK17" s="180"/>
      <c r="BL17" s="180"/>
      <c r="BM17" s="180"/>
      <c r="BN17" s="180"/>
      <c r="BO17" s="180"/>
      <c r="BP17" s="180"/>
      <c r="BQ17" s="181"/>
      <c r="BR17" s="179">
        <v>1</v>
      </c>
      <c r="BS17" s="180"/>
      <c r="BT17" s="180"/>
      <c r="BU17" s="180"/>
      <c r="BV17" s="180"/>
      <c r="BW17" s="180"/>
      <c r="BX17" s="180"/>
      <c r="BY17" s="180"/>
      <c r="BZ17" s="180"/>
      <c r="CA17" s="180"/>
      <c r="CB17" s="180"/>
      <c r="CC17" s="180"/>
      <c r="CD17" s="181"/>
      <c r="CE17" s="191" t="s">
        <v>195</v>
      </c>
      <c r="CF17" s="192"/>
      <c r="CG17" s="192"/>
      <c r="CH17" s="192"/>
      <c r="CI17" s="192"/>
      <c r="CJ17" s="192"/>
      <c r="CK17" s="192"/>
      <c r="CL17" s="192"/>
      <c r="CM17" s="192"/>
      <c r="CN17" s="192"/>
      <c r="CO17" s="192"/>
      <c r="CP17" s="192"/>
      <c r="CQ17" s="193"/>
      <c r="CR17" s="191">
        <v>2</v>
      </c>
      <c r="CS17" s="192"/>
      <c r="CT17" s="192"/>
      <c r="CU17" s="192"/>
      <c r="CV17" s="192"/>
      <c r="CW17" s="192"/>
      <c r="CX17" s="192"/>
      <c r="CY17" s="192"/>
      <c r="CZ17" s="192"/>
      <c r="DA17" s="192"/>
      <c r="DB17" s="192"/>
      <c r="DC17" s="192"/>
      <c r="DD17" s="193"/>
    </row>
    <row r="18" spans="1:108" s="98" customFormat="1" ht="115.5" customHeight="1">
      <c r="A18" s="105"/>
      <c r="B18" s="196" t="s">
        <v>235</v>
      </c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7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4"/>
      <c r="BF18" s="182"/>
      <c r="BG18" s="183"/>
      <c r="BH18" s="183"/>
      <c r="BI18" s="183"/>
      <c r="BJ18" s="183"/>
      <c r="BK18" s="183"/>
      <c r="BL18" s="183"/>
      <c r="BM18" s="183"/>
      <c r="BN18" s="183"/>
      <c r="BO18" s="183"/>
      <c r="BP18" s="183"/>
      <c r="BQ18" s="184"/>
      <c r="BR18" s="182"/>
      <c r="BS18" s="183"/>
      <c r="BT18" s="183"/>
      <c r="BU18" s="183"/>
      <c r="BV18" s="183"/>
      <c r="BW18" s="183"/>
      <c r="BX18" s="183"/>
      <c r="BY18" s="183"/>
      <c r="BZ18" s="183"/>
      <c r="CA18" s="183"/>
      <c r="CB18" s="183"/>
      <c r="CC18" s="183"/>
      <c r="CD18" s="184"/>
      <c r="CE18" s="194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95"/>
      <c r="CR18" s="194"/>
      <c r="CS18" s="167"/>
      <c r="CT18" s="167"/>
      <c r="CU18" s="167"/>
      <c r="CV18" s="167"/>
      <c r="CW18" s="167"/>
      <c r="CX18" s="167"/>
      <c r="CY18" s="167"/>
      <c r="CZ18" s="167"/>
      <c r="DA18" s="167"/>
      <c r="DB18" s="167"/>
      <c r="DC18" s="167"/>
      <c r="DD18" s="195"/>
    </row>
    <row r="19" spans="1:108" s="134" customFormat="1">
      <c r="A19" s="103"/>
      <c r="B19" s="177" t="s">
        <v>236</v>
      </c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8"/>
      <c r="AT19" s="179">
        <v>0</v>
      </c>
      <c r="AU19" s="180"/>
      <c r="AV19" s="180"/>
      <c r="AW19" s="180"/>
      <c r="AX19" s="180"/>
      <c r="AY19" s="180"/>
      <c r="AZ19" s="180"/>
      <c r="BA19" s="180"/>
      <c r="BB19" s="180"/>
      <c r="BC19" s="180"/>
      <c r="BD19" s="180"/>
      <c r="BE19" s="181"/>
      <c r="BF19" s="179">
        <v>0</v>
      </c>
      <c r="BG19" s="180"/>
      <c r="BH19" s="180"/>
      <c r="BI19" s="180"/>
      <c r="BJ19" s="180"/>
      <c r="BK19" s="180"/>
      <c r="BL19" s="180"/>
      <c r="BM19" s="180"/>
      <c r="BN19" s="180"/>
      <c r="BO19" s="180"/>
      <c r="BP19" s="180"/>
      <c r="BQ19" s="181"/>
      <c r="BR19" s="179">
        <v>1</v>
      </c>
      <c r="BS19" s="180"/>
      <c r="BT19" s="180"/>
      <c r="BU19" s="180"/>
      <c r="BV19" s="180"/>
      <c r="BW19" s="180"/>
      <c r="BX19" s="180"/>
      <c r="BY19" s="180"/>
      <c r="BZ19" s="180"/>
      <c r="CA19" s="180"/>
      <c r="CB19" s="180"/>
      <c r="CC19" s="180"/>
      <c r="CD19" s="181"/>
      <c r="CE19" s="191" t="s">
        <v>195</v>
      </c>
      <c r="CF19" s="192"/>
      <c r="CG19" s="192"/>
      <c r="CH19" s="192"/>
      <c r="CI19" s="192"/>
      <c r="CJ19" s="192"/>
      <c r="CK19" s="192"/>
      <c r="CL19" s="192"/>
      <c r="CM19" s="192"/>
      <c r="CN19" s="192"/>
      <c r="CO19" s="192"/>
      <c r="CP19" s="192"/>
      <c r="CQ19" s="193"/>
      <c r="CR19" s="191">
        <v>2</v>
      </c>
      <c r="CS19" s="192"/>
      <c r="CT19" s="192"/>
      <c r="CU19" s="192"/>
      <c r="CV19" s="192"/>
      <c r="CW19" s="192"/>
      <c r="CX19" s="192"/>
      <c r="CY19" s="192"/>
      <c r="CZ19" s="192"/>
      <c r="DA19" s="192"/>
      <c r="DB19" s="192"/>
      <c r="DC19" s="192"/>
      <c r="DD19" s="193"/>
    </row>
    <row r="20" spans="1:108" s="98" customFormat="1" ht="116.25" customHeight="1">
      <c r="A20" s="105"/>
      <c r="B20" s="196" t="s">
        <v>237</v>
      </c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/>
      <c r="AS20" s="197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4"/>
      <c r="BF20" s="182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4"/>
      <c r="BR20" s="182"/>
      <c r="BS20" s="183"/>
      <c r="BT20" s="183"/>
      <c r="BU20" s="183"/>
      <c r="BV20" s="183"/>
      <c r="BW20" s="183"/>
      <c r="BX20" s="183"/>
      <c r="BY20" s="183"/>
      <c r="BZ20" s="183"/>
      <c r="CA20" s="183"/>
      <c r="CB20" s="183"/>
      <c r="CC20" s="183"/>
      <c r="CD20" s="184"/>
      <c r="CE20" s="194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95"/>
      <c r="CR20" s="194"/>
      <c r="CS20" s="167"/>
      <c r="CT20" s="167"/>
      <c r="CU20" s="167"/>
      <c r="CV20" s="167"/>
      <c r="CW20" s="167"/>
      <c r="CX20" s="167"/>
      <c r="CY20" s="167"/>
      <c r="CZ20" s="167"/>
      <c r="DA20" s="167"/>
      <c r="DB20" s="167"/>
      <c r="DC20" s="167"/>
      <c r="DD20" s="195"/>
    </row>
    <row r="21" spans="1:108" s="134" customFormat="1">
      <c r="A21" s="103"/>
      <c r="B21" s="177" t="s">
        <v>238</v>
      </c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8"/>
      <c r="AT21" s="247">
        <v>0</v>
      </c>
      <c r="AU21" s="186"/>
      <c r="AV21" s="186"/>
      <c r="AW21" s="186"/>
      <c r="AX21" s="186"/>
      <c r="AY21" s="186"/>
      <c r="AZ21" s="186"/>
      <c r="BA21" s="186"/>
      <c r="BB21" s="186"/>
      <c r="BC21" s="186"/>
      <c r="BD21" s="186"/>
      <c r="BE21" s="187"/>
      <c r="BF21" s="249">
        <v>9.9999999999999995E-8</v>
      </c>
      <c r="BG21" s="250"/>
      <c r="BH21" s="250"/>
      <c r="BI21" s="250"/>
      <c r="BJ21" s="250"/>
      <c r="BK21" s="250"/>
      <c r="BL21" s="250"/>
      <c r="BM21" s="250"/>
      <c r="BN21" s="250"/>
      <c r="BO21" s="250"/>
      <c r="BP21" s="250"/>
      <c r="BQ21" s="251"/>
      <c r="BR21" s="179">
        <v>1</v>
      </c>
      <c r="BS21" s="180"/>
      <c r="BT21" s="180"/>
      <c r="BU21" s="180"/>
      <c r="BV21" s="180"/>
      <c r="BW21" s="180"/>
      <c r="BX21" s="180"/>
      <c r="BY21" s="180"/>
      <c r="BZ21" s="180"/>
      <c r="CA21" s="180"/>
      <c r="CB21" s="180"/>
      <c r="CC21" s="180"/>
      <c r="CD21" s="181"/>
      <c r="CE21" s="191" t="s">
        <v>177</v>
      </c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3"/>
      <c r="CR21" s="191">
        <v>2</v>
      </c>
      <c r="CS21" s="192"/>
      <c r="CT21" s="192"/>
      <c r="CU21" s="192"/>
      <c r="CV21" s="192"/>
      <c r="CW21" s="192"/>
      <c r="CX21" s="192"/>
      <c r="CY21" s="192"/>
      <c r="CZ21" s="192"/>
      <c r="DA21" s="192"/>
      <c r="DB21" s="192"/>
      <c r="DC21" s="192"/>
      <c r="DD21" s="193"/>
    </row>
    <row r="22" spans="1:108" s="98" customFormat="1" ht="75.75" customHeight="1">
      <c r="A22" s="105"/>
      <c r="B22" s="196" t="s">
        <v>239</v>
      </c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7"/>
      <c r="AT22" s="188"/>
      <c r="AU22" s="189"/>
      <c r="AV22" s="189"/>
      <c r="AW22" s="189"/>
      <c r="AX22" s="189"/>
      <c r="AY22" s="189"/>
      <c r="AZ22" s="189"/>
      <c r="BA22" s="189"/>
      <c r="BB22" s="189"/>
      <c r="BC22" s="189"/>
      <c r="BD22" s="189"/>
      <c r="BE22" s="190"/>
      <c r="BF22" s="252"/>
      <c r="BG22" s="253"/>
      <c r="BH22" s="253"/>
      <c r="BI22" s="253"/>
      <c r="BJ22" s="253"/>
      <c r="BK22" s="253"/>
      <c r="BL22" s="253"/>
      <c r="BM22" s="253"/>
      <c r="BN22" s="253"/>
      <c r="BO22" s="253"/>
      <c r="BP22" s="253"/>
      <c r="BQ22" s="254"/>
      <c r="BR22" s="182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/>
      <c r="CC22" s="183"/>
      <c r="CD22" s="184"/>
      <c r="CE22" s="194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95"/>
      <c r="CR22" s="194"/>
      <c r="CS22" s="167"/>
      <c r="CT22" s="167"/>
      <c r="CU22" s="167"/>
      <c r="CV22" s="167"/>
      <c r="CW22" s="167"/>
      <c r="CX22" s="167"/>
      <c r="CY22" s="167"/>
      <c r="CZ22" s="167"/>
      <c r="DA22" s="167"/>
      <c r="DB22" s="167"/>
      <c r="DC22" s="167"/>
      <c r="DD22" s="195"/>
    </row>
    <row r="23" spans="1:108" s="134" customFormat="1">
      <c r="A23" s="103"/>
      <c r="B23" s="177" t="s">
        <v>240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8"/>
      <c r="AT23" s="191">
        <v>0</v>
      </c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  <c r="BE23" s="193"/>
      <c r="BF23" s="191">
        <v>0</v>
      </c>
      <c r="BG23" s="192"/>
      <c r="BH23" s="192"/>
      <c r="BI23" s="192"/>
      <c r="BJ23" s="192"/>
      <c r="BK23" s="192"/>
      <c r="BL23" s="192"/>
      <c r="BM23" s="192"/>
      <c r="BN23" s="192"/>
      <c r="BO23" s="192"/>
      <c r="BP23" s="192"/>
      <c r="BQ23" s="193"/>
      <c r="BR23" s="179">
        <v>1</v>
      </c>
      <c r="BS23" s="180"/>
      <c r="BT23" s="180"/>
      <c r="BU23" s="180"/>
      <c r="BV23" s="180"/>
      <c r="BW23" s="180"/>
      <c r="BX23" s="180"/>
      <c r="BY23" s="180"/>
      <c r="BZ23" s="180"/>
      <c r="CA23" s="180"/>
      <c r="CB23" s="180"/>
      <c r="CC23" s="180"/>
      <c r="CD23" s="181"/>
      <c r="CE23" s="191" t="s">
        <v>177</v>
      </c>
      <c r="CF23" s="192"/>
      <c r="CG23" s="192"/>
      <c r="CH23" s="192"/>
      <c r="CI23" s="192"/>
      <c r="CJ23" s="192"/>
      <c r="CK23" s="192"/>
      <c r="CL23" s="192"/>
      <c r="CM23" s="192"/>
      <c r="CN23" s="192"/>
      <c r="CO23" s="192"/>
      <c r="CP23" s="192"/>
      <c r="CQ23" s="193"/>
      <c r="CR23" s="191">
        <v>2</v>
      </c>
      <c r="CS23" s="192"/>
      <c r="CT23" s="192"/>
      <c r="CU23" s="192"/>
      <c r="CV23" s="192"/>
      <c r="CW23" s="192"/>
      <c r="CX23" s="192"/>
      <c r="CY23" s="192"/>
      <c r="CZ23" s="192"/>
      <c r="DA23" s="192"/>
      <c r="DB23" s="192"/>
      <c r="DC23" s="192"/>
      <c r="DD23" s="193"/>
    </row>
    <row r="24" spans="1:108" s="98" customFormat="1" ht="43.5" customHeight="1">
      <c r="A24" s="105"/>
      <c r="B24" s="196" t="s">
        <v>241</v>
      </c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/>
      <c r="AS24" s="197"/>
      <c r="AT24" s="194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95"/>
      <c r="BF24" s="194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95"/>
      <c r="BR24" s="182"/>
      <c r="BS24" s="183"/>
      <c r="BT24" s="183"/>
      <c r="BU24" s="183"/>
      <c r="BV24" s="183"/>
      <c r="BW24" s="183"/>
      <c r="BX24" s="183"/>
      <c r="BY24" s="183"/>
      <c r="BZ24" s="183"/>
      <c r="CA24" s="183"/>
      <c r="CB24" s="183"/>
      <c r="CC24" s="183"/>
      <c r="CD24" s="184"/>
      <c r="CE24" s="194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95"/>
      <c r="CR24" s="194"/>
      <c r="CS24" s="167"/>
      <c r="CT24" s="167"/>
      <c r="CU24" s="167"/>
      <c r="CV24" s="167"/>
      <c r="CW24" s="167"/>
      <c r="CX24" s="167"/>
      <c r="CY24" s="167"/>
      <c r="CZ24" s="167"/>
      <c r="DA24" s="167"/>
      <c r="DB24" s="167"/>
      <c r="DC24" s="167"/>
      <c r="DD24" s="195"/>
    </row>
    <row r="25" spans="1:108" s="98" customFormat="1" ht="15" customHeight="1">
      <c r="A25" s="102"/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  <c r="AA25" s="169"/>
      <c r="AB25" s="169"/>
      <c r="AC25" s="169"/>
      <c r="AD25" s="169"/>
      <c r="AE25" s="169"/>
      <c r="AF25" s="169"/>
      <c r="AG25" s="169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70"/>
      <c r="AT25" s="171"/>
      <c r="AU25" s="172"/>
      <c r="AV25" s="172"/>
      <c r="AW25" s="172"/>
      <c r="AX25" s="172"/>
      <c r="AY25" s="172"/>
      <c r="AZ25" s="172"/>
      <c r="BA25" s="172"/>
      <c r="BB25" s="172"/>
      <c r="BC25" s="172"/>
      <c r="BD25" s="172"/>
      <c r="BE25" s="173"/>
      <c r="BF25" s="171"/>
      <c r="BG25" s="172"/>
      <c r="BH25" s="172"/>
      <c r="BI25" s="172"/>
      <c r="BJ25" s="172"/>
      <c r="BK25" s="172"/>
      <c r="BL25" s="172"/>
      <c r="BM25" s="172"/>
      <c r="BN25" s="172"/>
      <c r="BO25" s="172"/>
      <c r="BP25" s="172"/>
      <c r="BQ25" s="173"/>
      <c r="BR25" s="204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6"/>
      <c r="CE25" s="171"/>
      <c r="CF25" s="172"/>
      <c r="CG25" s="172"/>
      <c r="CH25" s="172"/>
      <c r="CI25" s="172"/>
      <c r="CJ25" s="172"/>
      <c r="CK25" s="172"/>
      <c r="CL25" s="172"/>
      <c r="CM25" s="172"/>
      <c r="CN25" s="172"/>
      <c r="CO25" s="172"/>
      <c r="CP25" s="172"/>
      <c r="CQ25" s="173"/>
      <c r="CR25" s="171"/>
      <c r="CS25" s="172"/>
      <c r="CT25" s="172"/>
      <c r="CU25" s="172"/>
      <c r="CV25" s="172"/>
      <c r="CW25" s="172"/>
      <c r="CX25" s="172"/>
      <c r="CY25" s="172"/>
      <c r="CZ25" s="172"/>
      <c r="DA25" s="172"/>
      <c r="DB25" s="172"/>
      <c r="DC25" s="172"/>
      <c r="DD25" s="173"/>
    </row>
    <row r="26" spans="1:108" s="98" customFormat="1" ht="29.25" customHeight="1">
      <c r="A26" s="102"/>
      <c r="B26" s="169" t="s">
        <v>242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70"/>
      <c r="AT26" s="171" t="s">
        <v>91</v>
      </c>
      <c r="AU26" s="172"/>
      <c r="AV26" s="172"/>
      <c r="AW26" s="172"/>
      <c r="AX26" s="172"/>
      <c r="AY26" s="172"/>
      <c r="AZ26" s="172"/>
      <c r="BA26" s="172"/>
      <c r="BB26" s="172"/>
      <c r="BC26" s="172"/>
      <c r="BD26" s="172"/>
      <c r="BE26" s="173"/>
      <c r="BF26" s="171" t="s">
        <v>91</v>
      </c>
      <c r="BG26" s="172"/>
      <c r="BH26" s="172"/>
      <c r="BI26" s="172"/>
      <c r="BJ26" s="172"/>
      <c r="BK26" s="172"/>
      <c r="BL26" s="172"/>
      <c r="BM26" s="172"/>
      <c r="BN26" s="172"/>
      <c r="BO26" s="172"/>
      <c r="BP26" s="172"/>
      <c r="BQ26" s="173"/>
      <c r="BR26" s="204" t="s">
        <v>91</v>
      </c>
      <c r="BS26" s="205"/>
      <c r="BT26" s="205"/>
      <c r="BU26" s="205"/>
      <c r="BV26" s="205"/>
      <c r="BW26" s="205"/>
      <c r="BX26" s="205"/>
      <c r="BY26" s="205"/>
      <c r="BZ26" s="205"/>
      <c r="CA26" s="205"/>
      <c r="CB26" s="205"/>
      <c r="CC26" s="205"/>
      <c r="CD26" s="206"/>
      <c r="CE26" s="171" t="s">
        <v>91</v>
      </c>
      <c r="CF26" s="172"/>
      <c r="CG26" s="172"/>
      <c r="CH26" s="172"/>
      <c r="CI26" s="172"/>
      <c r="CJ26" s="172"/>
      <c r="CK26" s="172"/>
      <c r="CL26" s="172"/>
      <c r="CM26" s="172"/>
      <c r="CN26" s="172"/>
      <c r="CO26" s="172"/>
      <c r="CP26" s="172"/>
      <c r="CQ26" s="173"/>
      <c r="CR26" s="171">
        <f>(CR28+CR30)/2</f>
        <v>1.5</v>
      </c>
      <c r="CS26" s="172"/>
      <c r="CT26" s="172"/>
      <c r="CU26" s="172"/>
      <c r="CV26" s="172"/>
      <c r="CW26" s="172"/>
      <c r="CX26" s="172"/>
      <c r="CY26" s="172"/>
      <c r="CZ26" s="172"/>
      <c r="DA26" s="172"/>
      <c r="DB26" s="172"/>
      <c r="DC26" s="172"/>
      <c r="DD26" s="173"/>
    </row>
    <row r="27" spans="1:108" s="98" customFormat="1" ht="15" customHeight="1">
      <c r="A27" s="102"/>
      <c r="B27" s="169" t="s">
        <v>211</v>
      </c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/>
      <c r="AP27" s="169"/>
      <c r="AQ27" s="169"/>
      <c r="AR27" s="169"/>
      <c r="AS27" s="170"/>
      <c r="AT27" s="171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3"/>
      <c r="BF27" s="171"/>
      <c r="BG27" s="172"/>
      <c r="BH27" s="172"/>
      <c r="BI27" s="172"/>
      <c r="BJ27" s="172"/>
      <c r="BK27" s="172"/>
      <c r="BL27" s="172"/>
      <c r="BM27" s="172"/>
      <c r="BN27" s="172"/>
      <c r="BO27" s="172"/>
      <c r="BP27" s="172"/>
      <c r="BQ27" s="173"/>
      <c r="BR27" s="204"/>
      <c r="BS27" s="205"/>
      <c r="BT27" s="205"/>
      <c r="BU27" s="205"/>
      <c r="BV27" s="205"/>
      <c r="BW27" s="205"/>
      <c r="BX27" s="205"/>
      <c r="BY27" s="205"/>
      <c r="BZ27" s="205"/>
      <c r="CA27" s="205"/>
      <c r="CB27" s="205"/>
      <c r="CC27" s="205"/>
      <c r="CD27" s="206"/>
      <c r="CE27" s="171"/>
      <c r="CF27" s="172"/>
      <c r="CG27" s="172"/>
      <c r="CH27" s="172"/>
      <c r="CI27" s="172"/>
      <c r="CJ27" s="172"/>
      <c r="CK27" s="172"/>
      <c r="CL27" s="172"/>
      <c r="CM27" s="172"/>
      <c r="CN27" s="172"/>
      <c r="CO27" s="172"/>
      <c r="CP27" s="172"/>
      <c r="CQ27" s="173"/>
      <c r="CR27" s="171"/>
      <c r="CS27" s="172"/>
      <c r="CT27" s="172"/>
      <c r="CU27" s="172"/>
      <c r="CV27" s="172"/>
      <c r="CW27" s="172"/>
      <c r="CX27" s="172"/>
      <c r="CY27" s="172"/>
      <c r="CZ27" s="172"/>
      <c r="DA27" s="172"/>
      <c r="DB27" s="172"/>
      <c r="DC27" s="172"/>
      <c r="DD27" s="173"/>
    </row>
    <row r="28" spans="1:108" s="134" customFormat="1">
      <c r="A28" s="103"/>
      <c r="B28" s="177" t="s">
        <v>243</v>
      </c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8"/>
      <c r="AT28" s="191">
        <v>2</v>
      </c>
      <c r="AU28" s="192"/>
      <c r="AV28" s="192"/>
      <c r="AW28" s="192"/>
      <c r="AX28" s="192"/>
      <c r="AY28" s="192"/>
      <c r="AZ28" s="192"/>
      <c r="BA28" s="192"/>
      <c r="BB28" s="192"/>
      <c r="BC28" s="192"/>
      <c r="BD28" s="192"/>
      <c r="BE28" s="193"/>
      <c r="BF28" s="191">
        <v>10</v>
      </c>
      <c r="BG28" s="192"/>
      <c r="BH28" s="192"/>
      <c r="BI28" s="192"/>
      <c r="BJ28" s="192"/>
      <c r="BK28" s="192"/>
      <c r="BL28" s="192"/>
      <c r="BM28" s="192"/>
      <c r="BN28" s="192"/>
      <c r="BO28" s="192"/>
      <c r="BP28" s="192"/>
      <c r="BQ28" s="193"/>
      <c r="BR28" s="179">
        <f>AT28/BF28</f>
        <v>0.2</v>
      </c>
      <c r="BS28" s="180"/>
      <c r="BT28" s="180"/>
      <c r="BU28" s="180"/>
      <c r="BV28" s="180"/>
      <c r="BW28" s="180"/>
      <c r="BX28" s="180"/>
      <c r="BY28" s="180"/>
      <c r="BZ28" s="180"/>
      <c r="CA28" s="180"/>
      <c r="CB28" s="180"/>
      <c r="CC28" s="180"/>
      <c r="CD28" s="181"/>
      <c r="CE28" s="191" t="s">
        <v>195</v>
      </c>
      <c r="CF28" s="192"/>
      <c r="CG28" s="192"/>
      <c r="CH28" s="192"/>
      <c r="CI28" s="192"/>
      <c r="CJ28" s="192"/>
      <c r="CK28" s="192"/>
      <c r="CL28" s="192"/>
      <c r="CM28" s="192"/>
      <c r="CN28" s="192"/>
      <c r="CO28" s="192"/>
      <c r="CP28" s="192"/>
      <c r="CQ28" s="193"/>
      <c r="CR28" s="191">
        <v>1</v>
      </c>
      <c r="CS28" s="192"/>
      <c r="CT28" s="192"/>
      <c r="CU28" s="192"/>
      <c r="CV28" s="192"/>
      <c r="CW28" s="192"/>
      <c r="CX28" s="192"/>
      <c r="CY28" s="192"/>
      <c r="CZ28" s="192"/>
      <c r="DA28" s="192"/>
      <c r="DB28" s="192"/>
      <c r="DC28" s="192"/>
      <c r="DD28" s="193"/>
    </row>
    <row r="29" spans="1:108" s="98" customFormat="1" ht="29.25" customHeight="1">
      <c r="A29" s="105"/>
      <c r="B29" s="196" t="s">
        <v>244</v>
      </c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7"/>
      <c r="AT29" s="194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95"/>
      <c r="BF29" s="194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95"/>
      <c r="BR29" s="182"/>
      <c r="BS29" s="183"/>
      <c r="BT29" s="183"/>
      <c r="BU29" s="183"/>
      <c r="BV29" s="183"/>
      <c r="BW29" s="183"/>
      <c r="BX29" s="183"/>
      <c r="BY29" s="183"/>
      <c r="BZ29" s="183"/>
      <c r="CA29" s="183"/>
      <c r="CB29" s="183"/>
      <c r="CC29" s="183"/>
      <c r="CD29" s="184"/>
      <c r="CE29" s="194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95"/>
      <c r="CR29" s="194"/>
      <c r="CS29" s="167"/>
      <c r="CT29" s="167"/>
      <c r="CU29" s="167"/>
      <c r="CV29" s="167"/>
      <c r="CW29" s="167"/>
      <c r="CX29" s="167"/>
      <c r="CY29" s="167"/>
      <c r="CZ29" s="167"/>
      <c r="DA29" s="167"/>
      <c r="DB29" s="167"/>
      <c r="DC29" s="167"/>
      <c r="DD29" s="195"/>
    </row>
    <row r="30" spans="1:108" s="134" customFormat="1">
      <c r="A30" s="103"/>
      <c r="B30" s="245" t="s">
        <v>245</v>
      </c>
      <c r="C30" s="245"/>
      <c r="D30" s="245"/>
      <c r="E30" s="245"/>
      <c r="F30" s="245"/>
      <c r="G30" s="245"/>
      <c r="H30" s="245"/>
      <c r="I30" s="245"/>
      <c r="J30" s="245"/>
      <c r="K30" s="245"/>
      <c r="L30" s="245"/>
      <c r="M30" s="245"/>
      <c r="N30" s="245"/>
      <c r="O30" s="245"/>
      <c r="P30" s="245"/>
      <c r="Q30" s="245"/>
      <c r="R30" s="245"/>
      <c r="S30" s="245"/>
      <c r="T30" s="245"/>
      <c r="U30" s="245"/>
      <c r="V30" s="245"/>
      <c r="W30" s="245"/>
      <c r="X30" s="245"/>
      <c r="Y30" s="245"/>
      <c r="Z30" s="245"/>
      <c r="AA30" s="245"/>
      <c r="AB30" s="245"/>
      <c r="AC30" s="245"/>
      <c r="AD30" s="245"/>
      <c r="AE30" s="245"/>
      <c r="AF30" s="245"/>
      <c r="AG30" s="245"/>
      <c r="AH30" s="245"/>
      <c r="AI30" s="245"/>
      <c r="AJ30" s="245"/>
      <c r="AK30" s="245"/>
      <c r="AL30" s="245"/>
      <c r="AM30" s="245"/>
      <c r="AN30" s="245"/>
      <c r="AO30" s="245"/>
      <c r="AP30" s="245"/>
      <c r="AQ30" s="245"/>
      <c r="AR30" s="245"/>
      <c r="AS30" s="246"/>
      <c r="AT30" s="191" t="s">
        <v>91</v>
      </c>
      <c r="AU30" s="192"/>
      <c r="AV30" s="192"/>
      <c r="AW30" s="192"/>
      <c r="AX30" s="192"/>
      <c r="AY30" s="192"/>
      <c r="AZ30" s="192"/>
      <c r="BA30" s="192"/>
      <c r="BB30" s="192"/>
      <c r="BC30" s="192"/>
      <c r="BD30" s="192"/>
      <c r="BE30" s="193"/>
      <c r="BF30" s="191" t="s">
        <v>91</v>
      </c>
      <c r="BG30" s="192"/>
      <c r="BH30" s="192"/>
      <c r="BI30" s="192"/>
      <c r="BJ30" s="192"/>
      <c r="BK30" s="192"/>
      <c r="BL30" s="192"/>
      <c r="BM30" s="192"/>
      <c r="BN30" s="192"/>
      <c r="BO30" s="192"/>
      <c r="BP30" s="192"/>
      <c r="BQ30" s="193"/>
      <c r="BR30" s="179">
        <f>SUM(BR32+BR33+BR34)/3</f>
        <v>1.008</v>
      </c>
      <c r="BS30" s="180"/>
      <c r="BT30" s="180"/>
      <c r="BU30" s="180"/>
      <c r="BV30" s="180"/>
      <c r="BW30" s="180"/>
      <c r="BX30" s="180"/>
      <c r="BY30" s="180"/>
      <c r="BZ30" s="180"/>
      <c r="CA30" s="180"/>
      <c r="CB30" s="180"/>
      <c r="CC30" s="180"/>
      <c r="CD30" s="181"/>
      <c r="CE30" s="191" t="s">
        <v>177</v>
      </c>
      <c r="CF30" s="192"/>
      <c r="CG30" s="192"/>
      <c r="CH30" s="192"/>
      <c r="CI30" s="192"/>
      <c r="CJ30" s="192"/>
      <c r="CK30" s="192"/>
      <c r="CL30" s="192"/>
      <c r="CM30" s="192"/>
      <c r="CN30" s="192"/>
      <c r="CO30" s="192"/>
      <c r="CP30" s="192"/>
      <c r="CQ30" s="193"/>
      <c r="CR30" s="191">
        <v>2</v>
      </c>
      <c r="CS30" s="192"/>
      <c r="CT30" s="192"/>
      <c r="CU30" s="192"/>
      <c r="CV30" s="192"/>
      <c r="CW30" s="192"/>
      <c r="CX30" s="192"/>
      <c r="CY30" s="192"/>
      <c r="CZ30" s="192"/>
      <c r="DA30" s="192"/>
      <c r="DB30" s="192"/>
      <c r="DC30" s="192"/>
      <c r="DD30" s="193"/>
    </row>
    <row r="31" spans="1:108" s="98" customFormat="1" ht="57" customHeight="1">
      <c r="A31" s="105"/>
      <c r="B31" s="196" t="s">
        <v>246</v>
      </c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7"/>
      <c r="AT31" s="194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95"/>
      <c r="BF31" s="194"/>
      <c r="BG31" s="167"/>
      <c r="BH31" s="167"/>
      <c r="BI31" s="167"/>
      <c r="BJ31" s="167"/>
      <c r="BK31" s="167"/>
      <c r="BL31" s="167"/>
      <c r="BM31" s="167"/>
      <c r="BN31" s="167"/>
      <c r="BO31" s="167"/>
      <c r="BP31" s="167"/>
      <c r="BQ31" s="195"/>
      <c r="BR31" s="182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4"/>
      <c r="CE31" s="194"/>
      <c r="CF31" s="167"/>
      <c r="CG31" s="167"/>
      <c r="CH31" s="167"/>
      <c r="CI31" s="167"/>
      <c r="CJ31" s="167"/>
      <c r="CK31" s="167"/>
      <c r="CL31" s="167"/>
      <c r="CM31" s="167"/>
      <c r="CN31" s="167"/>
      <c r="CO31" s="167"/>
      <c r="CP31" s="167"/>
      <c r="CQ31" s="195"/>
      <c r="CR31" s="194"/>
      <c r="CS31" s="167"/>
      <c r="CT31" s="167"/>
      <c r="CU31" s="167"/>
      <c r="CV31" s="167"/>
      <c r="CW31" s="167"/>
      <c r="CX31" s="167"/>
      <c r="CY31" s="167"/>
      <c r="CZ31" s="167"/>
      <c r="DA31" s="167"/>
      <c r="DB31" s="167"/>
      <c r="DC31" s="167"/>
      <c r="DD31" s="195"/>
    </row>
    <row r="32" spans="1:108" s="98" customFormat="1" ht="29.25" customHeight="1">
      <c r="A32" s="102"/>
      <c r="B32" s="169" t="s">
        <v>247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70"/>
      <c r="AT32" s="248">
        <v>824</v>
      </c>
      <c r="AU32" s="172"/>
      <c r="AV32" s="172"/>
      <c r="AW32" s="172"/>
      <c r="AX32" s="172"/>
      <c r="AY32" s="172"/>
      <c r="AZ32" s="172"/>
      <c r="BA32" s="172"/>
      <c r="BB32" s="172"/>
      <c r="BC32" s="172"/>
      <c r="BD32" s="172"/>
      <c r="BE32" s="173"/>
      <c r="BF32" s="248">
        <v>1000</v>
      </c>
      <c r="BG32" s="172"/>
      <c r="BH32" s="172"/>
      <c r="BI32" s="172"/>
      <c r="BJ32" s="172"/>
      <c r="BK32" s="172"/>
      <c r="BL32" s="172"/>
      <c r="BM32" s="172"/>
      <c r="BN32" s="172"/>
      <c r="BO32" s="172"/>
      <c r="BP32" s="172"/>
      <c r="BQ32" s="173"/>
      <c r="BR32" s="204">
        <f>AT32/BF32</f>
        <v>0.82399999999999995</v>
      </c>
      <c r="BS32" s="205"/>
      <c r="BT32" s="205"/>
      <c r="BU32" s="205"/>
      <c r="BV32" s="205"/>
      <c r="BW32" s="205"/>
      <c r="BX32" s="205"/>
      <c r="BY32" s="205"/>
      <c r="BZ32" s="205"/>
      <c r="CA32" s="205"/>
      <c r="CB32" s="205"/>
      <c r="CC32" s="205"/>
      <c r="CD32" s="206"/>
      <c r="CE32" s="171" t="s">
        <v>91</v>
      </c>
      <c r="CF32" s="172"/>
      <c r="CG32" s="172"/>
      <c r="CH32" s="172"/>
      <c r="CI32" s="172"/>
      <c r="CJ32" s="172"/>
      <c r="CK32" s="172"/>
      <c r="CL32" s="172"/>
      <c r="CM32" s="172"/>
      <c r="CN32" s="172"/>
      <c r="CO32" s="172"/>
      <c r="CP32" s="172"/>
      <c r="CQ32" s="173"/>
      <c r="CR32" s="171" t="s">
        <v>91</v>
      </c>
      <c r="CS32" s="172"/>
      <c r="CT32" s="172"/>
      <c r="CU32" s="172"/>
      <c r="CV32" s="172"/>
      <c r="CW32" s="172"/>
      <c r="CX32" s="172"/>
      <c r="CY32" s="172"/>
      <c r="CZ32" s="172"/>
      <c r="DA32" s="172"/>
      <c r="DB32" s="172"/>
      <c r="DC32" s="172"/>
      <c r="DD32" s="173"/>
    </row>
    <row r="33" spans="1:108" s="98" customFormat="1" ht="30.75" customHeight="1">
      <c r="A33" s="102"/>
      <c r="B33" s="169" t="s">
        <v>248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69"/>
      <c r="AH33" s="169"/>
      <c r="AI33" s="169"/>
      <c r="AJ33" s="169"/>
      <c r="AK33" s="169"/>
      <c r="AL33" s="169"/>
      <c r="AM33" s="169"/>
      <c r="AN33" s="169"/>
      <c r="AO33" s="169"/>
      <c r="AP33" s="169"/>
      <c r="AQ33" s="169"/>
      <c r="AR33" s="169"/>
      <c r="AS33" s="170"/>
      <c r="AT33" s="171">
        <v>5</v>
      </c>
      <c r="AU33" s="172"/>
      <c r="AV33" s="172"/>
      <c r="AW33" s="172"/>
      <c r="AX33" s="172"/>
      <c r="AY33" s="172"/>
      <c r="AZ33" s="172"/>
      <c r="BA33" s="172"/>
      <c r="BB33" s="172"/>
      <c r="BC33" s="172"/>
      <c r="BD33" s="172"/>
      <c r="BE33" s="173"/>
      <c r="BF33" s="171">
        <v>0</v>
      </c>
      <c r="BG33" s="172"/>
      <c r="BH33" s="172"/>
      <c r="BI33" s="172"/>
      <c r="BJ33" s="172"/>
      <c r="BK33" s="172"/>
      <c r="BL33" s="172"/>
      <c r="BM33" s="172"/>
      <c r="BN33" s="172"/>
      <c r="BO33" s="172"/>
      <c r="BP33" s="172"/>
      <c r="BQ33" s="173"/>
      <c r="BR33" s="204">
        <v>1.2</v>
      </c>
      <c r="BS33" s="205"/>
      <c r="BT33" s="205"/>
      <c r="BU33" s="205"/>
      <c r="BV33" s="205"/>
      <c r="BW33" s="205"/>
      <c r="BX33" s="205"/>
      <c r="BY33" s="205"/>
      <c r="BZ33" s="205"/>
      <c r="CA33" s="205"/>
      <c r="CB33" s="205"/>
      <c r="CC33" s="205"/>
      <c r="CD33" s="206"/>
      <c r="CE33" s="171" t="s">
        <v>91</v>
      </c>
      <c r="CF33" s="172"/>
      <c r="CG33" s="172"/>
      <c r="CH33" s="172"/>
      <c r="CI33" s="172"/>
      <c r="CJ33" s="172"/>
      <c r="CK33" s="172"/>
      <c r="CL33" s="172"/>
      <c r="CM33" s="172"/>
      <c r="CN33" s="172"/>
      <c r="CO33" s="172"/>
      <c r="CP33" s="172"/>
      <c r="CQ33" s="173"/>
      <c r="CR33" s="171" t="s">
        <v>91</v>
      </c>
      <c r="CS33" s="172"/>
      <c r="CT33" s="172"/>
      <c r="CU33" s="172"/>
      <c r="CV33" s="172"/>
      <c r="CW33" s="172"/>
      <c r="CX33" s="172"/>
      <c r="CY33" s="172"/>
      <c r="CZ33" s="172"/>
      <c r="DA33" s="172"/>
      <c r="DB33" s="172"/>
      <c r="DC33" s="172"/>
      <c r="DD33" s="173"/>
    </row>
    <row r="34" spans="1:108" s="98" customFormat="1" ht="30.75" customHeight="1">
      <c r="A34" s="102"/>
      <c r="B34" s="169" t="s">
        <v>249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69"/>
      <c r="AH34" s="169"/>
      <c r="AI34" s="169"/>
      <c r="AJ34" s="169"/>
      <c r="AK34" s="169"/>
      <c r="AL34" s="169"/>
      <c r="AM34" s="169"/>
      <c r="AN34" s="169"/>
      <c r="AO34" s="169"/>
      <c r="AP34" s="169"/>
      <c r="AQ34" s="169"/>
      <c r="AR34" s="169"/>
      <c r="AS34" s="170"/>
      <c r="AT34" s="171">
        <v>0</v>
      </c>
      <c r="AU34" s="172"/>
      <c r="AV34" s="172"/>
      <c r="AW34" s="172"/>
      <c r="AX34" s="172"/>
      <c r="AY34" s="172"/>
      <c r="AZ34" s="172"/>
      <c r="BA34" s="172"/>
      <c r="BB34" s="172"/>
      <c r="BC34" s="172"/>
      <c r="BD34" s="172"/>
      <c r="BE34" s="173"/>
      <c r="BF34" s="171">
        <v>0</v>
      </c>
      <c r="BG34" s="172"/>
      <c r="BH34" s="172"/>
      <c r="BI34" s="172"/>
      <c r="BJ34" s="172"/>
      <c r="BK34" s="172"/>
      <c r="BL34" s="172"/>
      <c r="BM34" s="172"/>
      <c r="BN34" s="172"/>
      <c r="BO34" s="172"/>
      <c r="BP34" s="172"/>
      <c r="BQ34" s="173"/>
      <c r="BR34" s="204">
        <v>1</v>
      </c>
      <c r="BS34" s="205"/>
      <c r="BT34" s="205"/>
      <c r="BU34" s="205"/>
      <c r="BV34" s="205"/>
      <c r="BW34" s="205"/>
      <c r="BX34" s="205"/>
      <c r="BY34" s="205"/>
      <c r="BZ34" s="205"/>
      <c r="CA34" s="205"/>
      <c r="CB34" s="205"/>
      <c r="CC34" s="205"/>
      <c r="CD34" s="206"/>
      <c r="CE34" s="171" t="s">
        <v>91</v>
      </c>
      <c r="CF34" s="172"/>
      <c r="CG34" s="172"/>
      <c r="CH34" s="172"/>
      <c r="CI34" s="172"/>
      <c r="CJ34" s="172"/>
      <c r="CK34" s="172"/>
      <c r="CL34" s="172"/>
      <c r="CM34" s="172"/>
      <c r="CN34" s="172"/>
      <c r="CO34" s="172"/>
      <c r="CP34" s="172"/>
      <c r="CQ34" s="173"/>
      <c r="CR34" s="171" t="s">
        <v>91</v>
      </c>
      <c r="CS34" s="172"/>
      <c r="CT34" s="172"/>
      <c r="CU34" s="172"/>
      <c r="CV34" s="172"/>
      <c r="CW34" s="172"/>
      <c r="CX34" s="172"/>
      <c r="CY34" s="172"/>
      <c r="CZ34" s="172"/>
      <c r="DA34" s="172"/>
      <c r="DB34" s="172"/>
      <c r="DC34" s="172"/>
      <c r="DD34" s="173"/>
    </row>
    <row r="35" spans="1:108" s="98" customFormat="1" ht="14.25" customHeight="1">
      <c r="A35" s="102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70"/>
      <c r="AT35" s="171"/>
      <c r="AU35" s="172"/>
      <c r="AV35" s="172"/>
      <c r="AW35" s="172"/>
      <c r="AX35" s="172"/>
      <c r="AY35" s="172"/>
      <c r="AZ35" s="172"/>
      <c r="BA35" s="172"/>
      <c r="BB35" s="172"/>
      <c r="BC35" s="172"/>
      <c r="BD35" s="172"/>
      <c r="BE35" s="173"/>
      <c r="BF35" s="171"/>
      <c r="BG35" s="172"/>
      <c r="BH35" s="172"/>
      <c r="BI35" s="172"/>
      <c r="BJ35" s="172"/>
      <c r="BK35" s="172"/>
      <c r="BL35" s="172"/>
      <c r="BM35" s="172"/>
      <c r="BN35" s="172"/>
      <c r="BO35" s="172"/>
      <c r="BP35" s="172"/>
      <c r="BQ35" s="173"/>
      <c r="BR35" s="204"/>
      <c r="BS35" s="205"/>
      <c r="BT35" s="205"/>
      <c r="BU35" s="205"/>
      <c r="BV35" s="205"/>
      <c r="BW35" s="205"/>
      <c r="BX35" s="205"/>
      <c r="BY35" s="205"/>
      <c r="BZ35" s="205"/>
      <c r="CA35" s="205"/>
      <c r="CB35" s="205"/>
      <c r="CC35" s="205"/>
      <c r="CD35" s="206"/>
      <c r="CE35" s="171"/>
      <c r="CF35" s="172"/>
      <c r="CG35" s="172"/>
      <c r="CH35" s="172"/>
      <c r="CI35" s="172"/>
      <c r="CJ35" s="172"/>
      <c r="CK35" s="172"/>
      <c r="CL35" s="172"/>
      <c r="CM35" s="172"/>
      <c r="CN35" s="172"/>
      <c r="CO35" s="172"/>
      <c r="CP35" s="172"/>
      <c r="CQ35" s="173"/>
      <c r="CR35" s="171"/>
      <c r="CS35" s="172"/>
      <c r="CT35" s="172"/>
      <c r="CU35" s="172"/>
      <c r="CV35" s="172"/>
      <c r="CW35" s="172"/>
      <c r="CX35" s="172"/>
      <c r="CY35" s="172"/>
      <c r="CZ35" s="172"/>
      <c r="DA35" s="172"/>
      <c r="DB35" s="172"/>
      <c r="DC35" s="172"/>
      <c r="DD35" s="173"/>
    </row>
    <row r="36" spans="1:108" s="98" customFormat="1" ht="46.5" customHeight="1">
      <c r="A36" s="102"/>
      <c r="B36" s="169" t="s">
        <v>250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69"/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70"/>
      <c r="AT36" s="248">
        <f>AT37</f>
        <v>0</v>
      </c>
      <c r="AU36" s="172"/>
      <c r="AV36" s="172"/>
      <c r="AW36" s="172"/>
      <c r="AX36" s="172"/>
      <c r="AY36" s="172"/>
      <c r="AZ36" s="172"/>
      <c r="BA36" s="172"/>
      <c r="BB36" s="172"/>
      <c r="BC36" s="172"/>
      <c r="BD36" s="172"/>
      <c r="BE36" s="173"/>
      <c r="BF36" s="248">
        <f>BF37</f>
        <v>0</v>
      </c>
      <c r="BG36" s="172"/>
      <c r="BH36" s="172"/>
      <c r="BI36" s="172"/>
      <c r="BJ36" s="172"/>
      <c r="BK36" s="172"/>
      <c r="BL36" s="172"/>
      <c r="BM36" s="172"/>
      <c r="BN36" s="172"/>
      <c r="BO36" s="172"/>
      <c r="BP36" s="172"/>
      <c r="BQ36" s="173"/>
      <c r="BR36" s="204">
        <f>BR37</f>
        <v>1</v>
      </c>
      <c r="BS36" s="205"/>
      <c r="BT36" s="205"/>
      <c r="BU36" s="205"/>
      <c r="BV36" s="205"/>
      <c r="BW36" s="205"/>
      <c r="BX36" s="205"/>
      <c r="BY36" s="205"/>
      <c r="BZ36" s="205"/>
      <c r="CA36" s="205"/>
      <c r="CB36" s="205"/>
      <c r="CC36" s="205"/>
      <c r="CD36" s="206"/>
      <c r="CE36" s="171" t="s">
        <v>195</v>
      </c>
      <c r="CF36" s="172"/>
      <c r="CG36" s="172"/>
      <c r="CH36" s="172"/>
      <c r="CI36" s="172"/>
      <c r="CJ36" s="172"/>
      <c r="CK36" s="172"/>
      <c r="CL36" s="172"/>
      <c r="CM36" s="172"/>
      <c r="CN36" s="172"/>
      <c r="CO36" s="172"/>
      <c r="CP36" s="172"/>
      <c r="CQ36" s="173"/>
      <c r="CR36" s="171">
        <f>CR37</f>
        <v>2</v>
      </c>
      <c r="CS36" s="172"/>
      <c r="CT36" s="172"/>
      <c r="CU36" s="172"/>
      <c r="CV36" s="172"/>
      <c r="CW36" s="172"/>
      <c r="CX36" s="172"/>
      <c r="CY36" s="172"/>
      <c r="CZ36" s="172"/>
      <c r="DA36" s="172"/>
      <c r="DB36" s="172"/>
      <c r="DC36" s="172"/>
      <c r="DD36" s="173"/>
    </row>
    <row r="37" spans="1:108" s="98" customFormat="1" ht="73.5" customHeight="1">
      <c r="A37" s="102"/>
      <c r="B37" s="169" t="s">
        <v>251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70"/>
      <c r="AT37" s="248">
        <v>0</v>
      </c>
      <c r="AU37" s="172"/>
      <c r="AV37" s="172"/>
      <c r="AW37" s="172"/>
      <c r="AX37" s="172"/>
      <c r="AY37" s="172"/>
      <c r="AZ37" s="172"/>
      <c r="BA37" s="172"/>
      <c r="BB37" s="172"/>
      <c r="BC37" s="172"/>
      <c r="BD37" s="172"/>
      <c r="BE37" s="173"/>
      <c r="BF37" s="248">
        <v>0</v>
      </c>
      <c r="BG37" s="172"/>
      <c r="BH37" s="172"/>
      <c r="BI37" s="172"/>
      <c r="BJ37" s="172"/>
      <c r="BK37" s="172"/>
      <c r="BL37" s="172"/>
      <c r="BM37" s="172"/>
      <c r="BN37" s="172"/>
      <c r="BO37" s="172"/>
      <c r="BP37" s="172"/>
      <c r="BQ37" s="173"/>
      <c r="BR37" s="204">
        <v>1</v>
      </c>
      <c r="BS37" s="205"/>
      <c r="BT37" s="205"/>
      <c r="BU37" s="205"/>
      <c r="BV37" s="205"/>
      <c r="BW37" s="205"/>
      <c r="BX37" s="205"/>
      <c r="BY37" s="205"/>
      <c r="BZ37" s="205"/>
      <c r="CA37" s="205"/>
      <c r="CB37" s="205"/>
      <c r="CC37" s="205"/>
      <c r="CD37" s="206"/>
      <c r="CE37" s="171"/>
      <c r="CF37" s="172"/>
      <c r="CG37" s="172"/>
      <c r="CH37" s="172"/>
      <c r="CI37" s="172"/>
      <c r="CJ37" s="172"/>
      <c r="CK37" s="172"/>
      <c r="CL37" s="172"/>
      <c r="CM37" s="172"/>
      <c r="CN37" s="172"/>
      <c r="CO37" s="172"/>
      <c r="CP37" s="172"/>
      <c r="CQ37" s="173"/>
      <c r="CR37" s="171">
        <v>2</v>
      </c>
      <c r="CS37" s="172"/>
      <c r="CT37" s="172"/>
      <c r="CU37" s="172"/>
      <c r="CV37" s="172"/>
      <c r="CW37" s="172"/>
      <c r="CX37" s="172"/>
      <c r="CY37" s="172"/>
      <c r="CZ37" s="172"/>
      <c r="DA37" s="172"/>
      <c r="DB37" s="172"/>
      <c r="DC37" s="172"/>
      <c r="DD37" s="173"/>
    </row>
    <row r="38" spans="1:108" s="98" customFormat="1">
      <c r="A38" s="102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169"/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69"/>
      <c r="AS38" s="170"/>
      <c r="AT38" s="171"/>
      <c r="AU38" s="172"/>
      <c r="AV38" s="172"/>
      <c r="AW38" s="172"/>
      <c r="AX38" s="172"/>
      <c r="AY38" s="172"/>
      <c r="AZ38" s="172"/>
      <c r="BA38" s="172"/>
      <c r="BB38" s="172"/>
      <c r="BC38" s="172"/>
      <c r="BD38" s="172"/>
      <c r="BE38" s="173"/>
      <c r="BF38" s="171"/>
      <c r="BG38" s="172"/>
      <c r="BH38" s="172"/>
      <c r="BI38" s="172"/>
      <c r="BJ38" s="172"/>
      <c r="BK38" s="172"/>
      <c r="BL38" s="172"/>
      <c r="BM38" s="172"/>
      <c r="BN38" s="172"/>
      <c r="BO38" s="172"/>
      <c r="BP38" s="172"/>
      <c r="BQ38" s="173"/>
      <c r="BR38" s="204"/>
      <c r="BS38" s="205"/>
      <c r="BT38" s="205"/>
      <c r="BU38" s="205"/>
      <c r="BV38" s="205"/>
      <c r="BW38" s="205"/>
      <c r="BX38" s="205"/>
      <c r="BY38" s="205"/>
      <c r="BZ38" s="205"/>
      <c r="CA38" s="205"/>
      <c r="CB38" s="205"/>
      <c r="CC38" s="205"/>
      <c r="CD38" s="206"/>
      <c r="CE38" s="171"/>
      <c r="CF38" s="172"/>
      <c r="CG38" s="172"/>
      <c r="CH38" s="172"/>
      <c r="CI38" s="172"/>
      <c r="CJ38" s="172"/>
      <c r="CK38" s="172"/>
      <c r="CL38" s="172"/>
      <c r="CM38" s="172"/>
      <c r="CN38" s="172"/>
      <c r="CO38" s="172"/>
      <c r="CP38" s="172"/>
      <c r="CQ38" s="173"/>
      <c r="CR38" s="171"/>
      <c r="CS38" s="172"/>
      <c r="CT38" s="172"/>
      <c r="CU38" s="172"/>
      <c r="CV38" s="172"/>
      <c r="CW38" s="172"/>
      <c r="CX38" s="172"/>
      <c r="CY38" s="172"/>
      <c r="CZ38" s="172"/>
      <c r="DA38" s="172"/>
      <c r="DB38" s="172"/>
      <c r="DC38" s="172"/>
      <c r="DD38" s="173"/>
    </row>
    <row r="39" spans="1:108" s="98" customFormat="1" ht="90.75" customHeight="1">
      <c r="A39" s="102"/>
      <c r="B39" s="169" t="s">
        <v>252</v>
      </c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69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70"/>
      <c r="AT39" s="171" t="s">
        <v>91</v>
      </c>
      <c r="AU39" s="172"/>
      <c r="AV39" s="172"/>
      <c r="AW39" s="172"/>
      <c r="AX39" s="172"/>
      <c r="AY39" s="172"/>
      <c r="AZ39" s="172"/>
      <c r="BA39" s="172"/>
      <c r="BB39" s="172"/>
      <c r="BC39" s="172"/>
      <c r="BD39" s="172"/>
      <c r="BE39" s="173"/>
      <c r="BF39" s="171" t="s">
        <v>91</v>
      </c>
      <c r="BG39" s="172"/>
      <c r="BH39" s="172"/>
      <c r="BI39" s="172"/>
      <c r="BJ39" s="172"/>
      <c r="BK39" s="172"/>
      <c r="BL39" s="172"/>
      <c r="BM39" s="172"/>
      <c r="BN39" s="172"/>
      <c r="BO39" s="172"/>
      <c r="BP39" s="172"/>
      <c r="BQ39" s="173"/>
      <c r="BR39" s="204" t="s">
        <v>91</v>
      </c>
      <c r="BS39" s="205"/>
      <c r="BT39" s="205"/>
      <c r="BU39" s="205"/>
      <c r="BV39" s="205"/>
      <c r="BW39" s="205"/>
      <c r="BX39" s="205"/>
      <c r="BY39" s="205"/>
      <c r="BZ39" s="205"/>
      <c r="CA39" s="205"/>
      <c r="CB39" s="205"/>
      <c r="CC39" s="205"/>
      <c r="CD39" s="206"/>
      <c r="CE39" s="171" t="s">
        <v>91</v>
      </c>
      <c r="CF39" s="172"/>
      <c r="CG39" s="172"/>
      <c r="CH39" s="172"/>
      <c r="CI39" s="172"/>
      <c r="CJ39" s="172"/>
      <c r="CK39" s="172"/>
      <c r="CL39" s="172"/>
      <c r="CM39" s="172"/>
      <c r="CN39" s="172"/>
      <c r="CO39" s="172"/>
      <c r="CP39" s="172"/>
      <c r="CQ39" s="173"/>
      <c r="CR39" s="171">
        <f>(CR41+CR43)/2</f>
        <v>1.5</v>
      </c>
      <c r="CS39" s="172"/>
      <c r="CT39" s="172"/>
      <c r="CU39" s="172"/>
      <c r="CV39" s="172"/>
      <c r="CW39" s="172"/>
      <c r="CX39" s="172"/>
      <c r="CY39" s="172"/>
      <c r="CZ39" s="172"/>
      <c r="DA39" s="172"/>
      <c r="DB39" s="172"/>
      <c r="DC39" s="172"/>
      <c r="DD39" s="173"/>
    </row>
    <row r="40" spans="1:108" s="98" customFormat="1" ht="15" customHeight="1">
      <c r="A40" s="102"/>
      <c r="B40" s="169" t="s">
        <v>211</v>
      </c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70"/>
      <c r="AT40" s="171"/>
      <c r="AU40" s="172"/>
      <c r="AV40" s="172"/>
      <c r="AW40" s="172"/>
      <c r="AX40" s="172"/>
      <c r="AY40" s="172"/>
      <c r="AZ40" s="172"/>
      <c r="BA40" s="172"/>
      <c r="BB40" s="172"/>
      <c r="BC40" s="172"/>
      <c r="BD40" s="172"/>
      <c r="BE40" s="173"/>
      <c r="BF40" s="171"/>
      <c r="BG40" s="172"/>
      <c r="BH40" s="172"/>
      <c r="BI40" s="172"/>
      <c r="BJ40" s="172"/>
      <c r="BK40" s="172"/>
      <c r="BL40" s="172"/>
      <c r="BM40" s="172"/>
      <c r="BN40" s="172"/>
      <c r="BO40" s="172"/>
      <c r="BP40" s="172"/>
      <c r="BQ40" s="173"/>
      <c r="BR40" s="204"/>
      <c r="BS40" s="205"/>
      <c r="BT40" s="205"/>
      <c r="BU40" s="205"/>
      <c r="BV40" s="205"/>
      <c r="BW40" s="205"/>
      <c r="BX40" s="205"/>
      <c r="BY40" s="205"/>
      <c r="BZ40" s="205"/>
      <c r="CA40" s="205"/>
      <c r="CB40" s="205"/>
      <c r="CC40" s="205"/>
      <c r="CD40" s="206"/>
      <c r="CE40" s="171"/>
      <c r="CF40" s="172"/>
      <c r="CG40" s="172"/>
      <c r="CH40" s="172"/>
      <c r="CI40" s="172"/>
      <c r="CJ40" s="172"/>
      <c r="CK40" s="172"/>
      <c r="CL40" s="172"/>
      <c r="CM40" s="172"/>
      <c r="CN40" s="172"/>
      <c r="CO40" s="172"/>
      <c r="CP40" s="172"/>
      <c r="CQ40" s="173"/>
      <c r="CR40" s="171"/>
      <c r="CS40" s="172"/>
      <c r="CT40" s="172"/>
      <c r="CU40" s="172"/>
      <c r="CV40" s="172"/>
      <c r="CW40" s="172"/>
      <c r="CX40" s="172"/>
      <c r="CY40" s="172"/>
      <c r="CZ40" s="172"/>
      <c r="DA40" s="172"/>
      <c r="DB40" s="172"/>
      <c r="DC40" s="172"/>
      <c r="DD40" s="173"/>
    </row>
    <row r="41" spans="1:108" s="134" customFormat="1">
      <c r="A41" s="103"/>
      <c r="B41" s="177" t="s">
        <v>253</v>
      </c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8"/>
      <c r="AT41" s="191">
        <v>0</v>
      </c>
      <c r="AU41" s="192"/>
      <c r="AV41" s="192"/>
      <c r="AW41" s="192"/>
      <c r="AX41" s="192"/>
      <c r="AY41" s="192"/>
      <c r="AZ41" s="192"/>
      <c r="BA41" s="192"/>
      <c r="BB41" s="192"/>
      <c r="BC41" s="192"/>
      <c r="BD41" s="192"/>
      <c r="BE41" s="193"/>
      <c r="BF41" s="191">
        <v>1</v>
      </c>
      <c r="BG41" s="192"/>
      <c r="BH41" s="192"/>
      <c r="BI41" s="192"/>
      <c r="BJ41" s="192"/>
      <c r="BK41" s="192"/>
      <c r="BL41" s="192"/>
      <c r="BM41" s="192"/>
      <c r="BN41" s="192"/>
      <c r="BO41" s="192"/>
      <c r="BP41" s="192"/>
      <c r="BQ41" s="193"/>
      <c r="BR41" s="179">
        <f>AT41/BF41</f>
        <v>0</v>
      </c>
      <c r="BS41" s="180"/>
      <c r="BT41" s="180"/>
      <c r="BU41" s="180"/>
      <c r="BV41" s="180"/>
      <c r="BW41" s="180"/>
      <c r="BX41" s="180"/>
      <c r="BY41" s="180"/>
      <c r="BZ41" s="180"/>
      <c r="CA41" s="180"/>
      <c r="CB41" s="180"/>
      <c r="CC41" s="180"/>
      <c r="CD41" s="181"/>
      <c r="CE41" s="191" t="s">
        <v>195</v>
      </c>
      <c r="CF41" s="192"/>
      <c r="CG41" s="192"/>
      <c r="CH41" s="192"/>
      <c r="CI41" s="192"/>
      <c r="CJ41" s="192"/>
      <c r="CK41" s="192"/>
      <c r="CL41" s="192"/>
      <c r="CM41" s="192"/>
      <c r="CN41" s="192"/>
      <c r="CO41" s="192"/>
      <c r="CP41" s="192"/>
      <c r="CQ41" s="193"/>
      <c r="CR41" s="191">
        <v>1</v>
      </c>
      <c r="CS41" s="192"/>
      <c r="CT41" s="192"/>
      <c r="CU41" s="192"/>
      <c r="CV41" s="192"/>
      <c r="CW41" s="192"/>
      <c r="CX41" s="192"/>
      <c r="CY41" s="192"/>
      <c r="CZ41" s="192"/>
      <c r="DA41" s="192"/>
      <c r="DB41" s="192"/>
      <c r="DC41" s="192"/>
      <c r="DD41" s="193"/>
    </row>
    <row r="42" spans="1:108" s="98" customFormat="1" ht="45.75" customHeight="1">
      <c r="A42" s="105"/>
      <c r="B42" s="196" t="s">
        <v>254</v>
      </c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  <c r="AK42" s="196"/>
      <c r="AL42" s="196"/>
      <c r="AM42" s="196"/>
      <c r="AN42" s="196"/>
      <c r="AO42" s="196"/>
      <c r="AP42" s="196"/>
      <c r="AQ42" s="196"/>
      <c r="AR42" s="196"/>
      <c r="AS42" s="197"/>
      <c r="AT42" s="194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95"/>
      <c r="BF42" s="194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95"/>
      <c r="BR42" s="182"/>
      <c r="BS42" s="183"/>
      <c r="BT42" s="183"/>
      <c r="BU42" s="183"/>
      <c r="BV42" s="183"/>
      <c r="BW42" s="183"/>
      <c r="BX42" s="183"/>
      <c r="BY42" s="183"/>
      <c r="BZ42" s="183"/>
      <c r="CA42" s="183"/>
      <c r="CB42" s="183"/>
      <c r="CC42" s="183"/>
      <c r="CD42" s="184"/>
      <c r="CE42" s="194"/>
      <c r="CF42" s="167"/>
      <c r="CG42" s="167"/>
      <c r="CH42" s="167"/>
      <c r="CI42" s="167"/>
      <c r="CJ42" s="167"/>
      <c r="CK42" s="167"/>
      <c r="CL42" s="167"/>
      <c r="CM42" s="167"/>
      <c r="CN42" s="167"/>
      <c r="CO42" s="167"/>
      <c r="CP42" s="167"/>
      <c r="CQ42" s="195"/>
      <c r="CR42" s="194"/>
      <c r="CS42" s="167"/>
      <c r="CT42" s="167"/>
      <c r="CU42" s="167"/>
      <c r="CV42" s="167"/>
      <c r="CW42" s="167"/>
      <c r="CX42" s="167"/>
      <c r="CY42" s="167"/>
      <c r="CZ42" s="167"/>
      <c r="DA42" s="167"/>
      <c r="DB42" s="167"/>
      <c r="DC42" s="167"/>
      <c r="DD42" s="195"/>
    </row>
    <row r="43" spans="1:108" s="134" customFormat="1">
      <c r="A43" s="103"/>
      <c r="B43" s="245" t="s">
        <v>255</v>
      </c>
      <c r="C43" s="245"/>
      <c r="D43" s="245"/>
      <c r="E43" s="245"/>
      <c r="F43" s="245"/>
      <c r="G43" s="245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5"/>
      <c r="AC43" s="245"/>
      <c r="AD43" s="245"/>
      <c r="AE43" s="245"/>
      <c r="AF43" s="245"/>
      <c r="AG43" s="245"/>
      <c r="AH43" s="245"/>
      <c r="AI43" s="245"/>
      <c r="AJ43" s="245"/>
      <c r="AK43" s="245"/>
      <c r="AL43" s="245"/>
      <c r="AM43" s="245"/>
      <c r="AN43" s="245"/>
      <c r="AO43" s="245"/>
      <c r="AP43" s="245"/>
      <c r="AQ43" s="245"/>
      <c r="AR43" s="245"/>
      <c r="AS43" s="246"/>
      <c r="AT43" s="247">
        <v>0</v>
      </c>
      <c r="AU43" s="186"/>
      <c r="AV43" s="186"/>
      <c r="AW43" s="186"/>
      <c r="AX43" s="186"/>
      <c r="AY43" s="186"/>
      <c r="AZ43" s="186"/>
      <c r="BA43" s="186"/>
      <c r="BB43" s="186"/>
      <c r="BC43" s="186"/>
      <c r="BD43" s="186"/>
      <c r="BE43" s="187"/>
      <c r="BF43" s="247">
        <v>0</v>
      </c>
      <c r="BG43" s="186"/>
      <c r="BH43" s="186"/>
      <c r="BI43" s="186"/>
      <c r="BJ43" s="186"/>
      <c r="BK43" s="186"/>
      <c r="BL43" s="186"/>
      <c r="BM43" s="186"/>
      <c r="BN43" s="186"/>
      <c r="BO43" s="186"/>
      <c r="BP43" s="186"/>
      <c r="BQ43" s="187"/>
      <c r="BR43" s="179">
        <v>1</v>
      </c>
      <c r="BS43" s="180"/>
      <c r="BT43" s="180"/>
      <c r="BU43" s="180"/>
      <c r="BV43" s="180"/>
      <c r="BW43" s="180"/>
      <c r="BX43" s="180"/>
      <c r="BY43" s="180"/>
      <c r="BZ43" s="180"/>
      <c r="CA43" s="180"/>
      <c r="CB43" s="180"/>
      <c r="CC43" s="180"/>
      <c r="CD43" s="181"/>
      <c r="CE43" s="191" t="s">
        <v>177</v>
      </c>
      <c r="CF43" s="192"/>
      <c r="CG43" s="192"/>
      <c r="CH43" s="192"/>
      <c r="CI43" s="192"/>
      <c r="CJ43" s="192"/>
      <c r="CK43" s="192"/>
      <c r="CL43" s="192"/>
      <c r="CM43" s="192"/>
      <c r="CN43" s="192"/>
      <c r="CO43" s="192"/>
      <c r="CP43" s="192"/>
      <c r="CQ43" s="193"/>
      <c r="CR43" s="191">
        <v>2</v>
      </c>
      <c r="CS43" s="192"/>
      <c r="CT43" s="192"/>
      <c r="CU43" s="192"/>
      <c r="CV43" s="192"/>
      <c r="CW43" s="192"/>
      <c r="CX43" s="192"/>
      <c r="CY43" s="192"/>
      <c r="CZ43" s="192"/>
      <c r="DA43" s="192"/>
      <c r="DB43" s="192"/>
      <c r="DC43" s="192"/>
      <c r="DD43" s="193"/>
    </row>
    <row r="44" spans="1:108" s="98" customFormat="1" ht="135.75" customHeight="1">
      <c r="A44" s="105"/>
      <c r="B44" s="196" t="s">
        <v>256</v>
      </c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6"/>
      <c r="AK44" s="196"/>
      <c r="AL44" s="196"/>
      <c r="AM44" s="196"/>
      <c r="AN44" s="196"/>
      <c r="AO44" s="196"/>
      <c r="AP44" s="196"/>
      <c r="AQ44" s="196"/>
      <c r="AR44" s="196"/>
      <c r="AS44" s="197"/>
      <c r="AT44" s="188"/>
      <c r="AU44" s="189"/>
      <c r="AV44" s="189"/>
      <c r="AW44" s="189"/>
      <c r="AX44" s="189"/>
      <c r="AY44" s="189"/>
      <c r="AZ44" s="189"/>
      <c r="BA44" s="189"/>
      <c r="BB44" s="189"/>
      <c r="BC44" s="189"/>
      <c r="BD44" s="189"/>
      <c r="BE44" s="190"/>
      <c r="BF44" s="188"/>
      <c r="BG44" s="189"/>
      <c r="BH44" s="189"/>
      <c r="BI44" s="189"/>
      <c r="BJ44" s="189"/>
      <c r="BK44" s="189"/>
      <c r="BL44" s="189"/>
      <c r="BM44" s="189"/>
      <c r="BN44" s="189"/>
      <c r="BO44" s="189"/>
      <c r="BP44" s="189"/>
      <c r="BQ44" s="190"/>
      <c r="BR44" s="182"/>
      <c r="BS44" s="183"/>
      <c r="BT44" s="183"/>
      <c r="BU44" s="183"/>
      <c r="BV44" s="183"/>
      <c r="BW44" s="183"/>
      <c r="BX44" s="183"/>
      <c r="BY44" s="183"/>
      <c r="BZ44" s="183"/>
      <c r="CA44" s="183"/>
      <c r="CB44" s="183"/>
      <c r="CC44" s="183"/>
      <c r="CD44" s="184"/>
      <c r="CE44" s="194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95"/>
      <c r="CR44" s="194"/>
      <c r="CS44" s="167"/>
      <c r="CT44" s="167"/>
      <c r="CU44" s="167"/>
      <c r="CV44" s="167"/>
      <c r="CW44" s="167"/>
      <c r="CX44" s="167"/>
      <c r="CY44" s="167"/>
      <c r="CZ44" s="167"/>
      <c r="DA44" s="167"/>
      <c r="DB44" s="167"/>
      <c r="DC44" s="167"/>
      <c r="DD44" s="195"/>
    </row>
    <row r="45" spans="1:108" s="98" customFormat="1" ht="14.25" customHeight="1">
      <c r="A45" s="102"/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69"/>
      <c r="AD45" s="169"/>
      <c r="AE45" s="169"/>
      <c r="AF45" s="169"/>
      <c r="AG45" s="169"/>
      <c r="AH45" s="169"/>
      <c r="AI45" s="169"/>
      <c r="AJ45" s="169"/>
      <c r="AK45" s="169"/>
      <c r="AL45" s="169"/>
      <c r="AM45" s="169"/>
      <c r="AN45" s="169"/>
      <c r="AO45" s="169"/>
      <c r="AP45" s="169"/>
      <c r="AQ45" s="169"/>
      <c r="AR45" s="169"/>
      <c r="AS45" s="170"/>
      <c r="AT45" s="171"/>
      <c r="AU45" s="172"/>
      <c r="AV45" s="172"/>
      <c r="AW45" s="172"/>
      <c r="AX45" s="172"/>
      <c r="AY45" s="172"/>
      <c r="AZ45" s="172"/>
      <c r="BA45" s="172"/>
      <c r="BB45" s="172"/>
      <c r="BC45" s="172"/>
      <c r="BD45" s="172"/>
      <c r="BE45" s="173"/>
      <c r="BF45" s="171"/>
      <c r="BG45" s="172"/>
      <c r="BH45" s="172"/>
      <c r="BI45" s="172"/>
      <c r="BJ45" s="172"/>
      <c r="BK45" s="172"/>
      <c r="BL45" s="172"/>
      <c r="BM45" s="172"/>
      <c r="BN45" s="172"/>
      <c r="BO45" s="172"/>
      <c r="BP45" s="172"/>
      <c r="BQ45" s="173"/>
      <c r="BR45" s="171"/>
      <c r="BS45" s="172"/>
      <c r="BT45" s="172"/>
      <c r="BU45" s="172"/>
      <c r="BV45" s="172"/>
      <c r="BW45" s="172"/>
      <c r="BX45" s="172"/>
      <c r="BY45" s="172"/>
      <c r="BZ45" s="172"/>
      <c r="CA45" s="172"/>
      <c r="CB45" s="172"/>
      <c r="CC45" s="172"/>
      <c r="CD45" s="173"/>
      <c r="CE45" s="171"/>
      <c r="CF45" s="172"/>
      <c r="CG45" s="172"/>
      <c r="CH45" s="172"/>
      <c r="CI45" s="172"/>
      <c r="CJ45" s="172"/>
      <c r="CK45" s="172"/>
      <c r="CL45" s="172"/>
      <c r="CM45" s="172"/>
      <c r="CN45" s="172"/>
      <c r="CO45" s="172"/>
      <c r="CP45" s="172"/>
      <c r="CQ45" s="173"/>
      <c r="CR45" s="171"/>
      <c r="CS45" s="172"/>
      <c r="CT45" s="172"/>
      <c r="CU45" s="172"/>
      <c r="CV45" s="172"/>
      <c r="CW45" s="172"/>
      <c r="CX45" s="172"/>
      <c r="CY45" s="172"/>
      <c r="CZ45" s="172"/>
      <c r="DA45" s="172"/>
      <c r="DB45" s="172"/>
      <c r="DC45" s="172"/>
      <c r="DD45" s="173"/>
    </row>
    <row r="46" spans="1:108" s="98" customFormat="1" ht="29.25" customHeight="1">
      <c r="A46" s="102"/>
      <c r="B46" s="169" t="s">
        <v>257</v>
      </c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69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70"/>
      <c r="AT46" s="171" t="s">
        <v>91</v>
      </c>
      <c r="AU46" s="172"/>
      <c r="AV46" s="172"/>
      <c r="AW46" s="172"/>
      <c r="AX46" s="172"/>
      <c r="AY46" s="172"/>
      <c r="AZ46" s="172"/>
      <c r="BA46" s="172"/>
      <c r="BB46" s="172"/>
      <c r="BC46" s="172"/>
      <c r="BD46" s="172"/>
      <c r="BE46" s="173"/>
      <c r="BF46" s="171" t="s">
        <v>91</v>
      </c>
      <c r="BG46" s="172"/>
      <c r="BH46" s="172"/>
      <c r="BI46" s="172"/>
      <c r="BJ46" s="172"/>
      <c r="BK46" s="172"/>
      <c r="BL46" s="172"/>
      <c r="BM46" s="172"/>
      <c r="BN46" s="172"/>
      <c r="BO46" s="172"/>
      <c r="BP46" s="172"/>
      <c r="BQ46" s="173"/>
      <c r="BR46" s="171" t="s">
        <v>91</v>
      </c>
      <c r="BS46" s="172"/>
      <c r="BT46" s="172"/>
      <c r="BU46" s="172"/>
      <c r="BV46" s="172"/>
      <c r="BW46" s="172"/>
      <c r="BX46" s="172"/>
      <c r="BY46" s="172"/>
      <c r="BZ46" s="172"/>
      <c r="CA46" s="172"/>
      <c r="CB46" s="172"/>
      <c r="CC46" s="172"/>
      <c r="CD46" s="173"/>
      <c r="CE46" s="171" t="s">
        <v>91</v>
      </c>
      <c r="CF46" s="172"/>
      <c r="CG46" s="172"/>
      <c r="CH46" s="172"/>
      <c r="CI46" s="172"/>
      <c r="CJ46" s="172"/>
      <c r="CK46" s="172"/>
      <c r="CL46" s="172"/>
      <c r="CM46" s="172"/>
      <c r="CN46" s="172"/>
      <c r="CO46" s="172"/>
      <c r="CP46" s="172"/>
      <c r="CQ46" s="173"/>
      <c r="CR46" s="174">
        <f>(CR9+CR11+CR26+CR36+CR39)/5</f>
        <v>1.7666666666666664</v>
      </c>
      <c r="CS46" s="175"/>
      <c r="CT46" s="175"/>
      <c r="CU46" s="175"/>
      <c r="CV46" s="175"/>
      <c r="CW46" s="175"/>
      <c r="CX46" s="175"/>
      <c r="CY46" s="175"/>
      <c r="CZ46" s="175"/>
      <c r="DA46" s="175"/>
      <c r="DB46" s="175"/>
      <c r="DC46" s="175"/>
      <c r="DD46" s="176"/>
    </row>
    <row r="47" spans="1:108" s="98" customFormat="1"/>
    <row r="48" spans="1:108" ht="30.75" customHeight="1">
      <c r="A48" s="98"/>
      <c r="B48" s="98"/>
      <c r="C48" s="98"/>
      <c r="D48" s="98"/>
      <c r="E48" s="98"/>
      <c r="F48" s="166" t="s">
        <v>203</v>
      </c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6"/>
      <c r="AD48" s="166"/>
      <c r="AE48" s="166"/>
      <c r="AF48" s="166"/>
      <c r="AG48" s="166"/>
      <c r="AH48" s="166"/>
      <c r="AI48" s="166"/>
      <c r="AJ48" s="166"/>
      <c r="AK48" s="166"/>
      <c r="AL48" s="166"/>
      <c r="AM48" s="166"/>
      <c r="AN48" s="166"/>
      <c r="AO48" s="166"/>
      <c r="AP48" s="166"/>
      <c r="AQ48" s="166"/>
      <c r="AR48" s="166"/>
      <c r="AS48" s="166"/>
      <c r="AT48" s="98"/>
      <c r="AU48" s="167" t="s">
        <v>204</v>
      </c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98"/>
      <c r="CE48" s="167"/>
      <c r="CF48" s="167"/>
      <c r="CG48" s="167"/>
      <c r="CH48" s="167"/>
      <c r="CI48" s="167"/>
      <c r="CJ48" s="167"/>
      <c r="CK48" s="167"/>
      <c r="CL48" s="167"/>
      <c r="CM48" s="167"/>
      <c r="CN48" s="167"/>
      <c r="CO48" s="167"/>
      <c r="CP48" s="167"/>
      <c r="CQ48" s="167"/>
      <c r="CR48" s="167"/>
      <c r="CS48" s="167"/>
      <c r="CT48" s="167"/>
      <c r="CU48" s="167"/>
      <c r="CV48" s="167"/>
      <c r="CW48" s="167"/>
      <c r="CX48" s="167"/>
      <c r="CY48" s="167"/>
      <c r="CZ48" s="98"/>
      <c r="DA48" s="98"/>
      <c r="DB48" s="98"/>
      <c r="DC48" s="98"/>
      <c r="DD48" s="98"/>
    </row>
    <row r="49" spans="1:108">
      <c r="A49" s="98"/>
      <c r="B49" s="98"/>
      <c r="C49" s="98"/>
      <c r="D49" s="98"/>
      <c r="E49" s="98"/>
      <c r="F49" s="168" t="s">
        <v>205</v>
      </c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  <c r="AG49" s="168"/>
      <c r="AH49" s="168"/>
      <c r="AI49" s="168"/>
      <c r="AJ49" s="168"/>
      <c r="AK49" s="168"/>
      <c r="AL49" s="168"/>
      <c r="AM49" s="168"/>
      <c r="AN49" s="168"/>
      <c r="AO49" s="168"/>
      <c r="AP49" s="168"/>
      <c r="AQ49" s="168"/>
      <c r="AR49" s="168"/>
      <c r="AS49" s="168"/>
      <c r="AT49" s="99"/>
      <c r="AU49" s="168" t="s">
        <v>206</v>
      </c>
      <c r="AV49" s="168"/>
      <c r="AW49" s="168"/>
      <c r="AX49" s="168"/>
      <c r="AY49" s="168"/>
      <c r="AZ49" s="168"/>
      <c r="BA49" s="168"/>
      <c r="BB49" s="168"/>
      <c r="BC49" s="168"/>
      <c r="BD49" s="168"/>
      <c r="BE49" s="168"/>
      <c r="BF49" s="168"/>
      <c r="BG49" s="168"/>
      <c r="BH49" s="168"/>
      <c r="BI49" s="168"/>
      <c r="BJ49" s="168"/>
      <c r="BK49" s="168"/>
      <c r="BL49" s="168"/>
      <c r="BM49" s="168"/>
      <c r="BN49" s="168"/>
      <c r="BO49" s="168"/>
      <c r="BP49" s="168"/>
      <c r="BQ49" s="168"/>
      <c r="BR49" s="168"/>
      <c r="BS49" s="168"/>
      <c r="BT49" s="168"/>
      <c r="BU49" s="168"/>
      <c r="BV49" s="168"/>
      <c r="BW49" s="168"/>
      <c r="BX49" s="168"/>
      <c r="BY49" s="168"/>
      <c r="BZ49" s="168"/>
      <c r="CA49" s="168"/>
      <c r="CB49" s="168"/>
      <c r="CC49" s="168"/>
      <c r="CD49" s="99"/>
      <c r="CE49" s="168" t="s">
        <v>207</v>
      </c>
      <c r="CF49" s="168"/>
      <c r="CG49" s="168"/>
      <c r="CH49" s="168"/>
      <c r="CI49" s="168"/>
      <c r="CJ49" s="168"/>
      <c r="CK49" s="168"/>
      <c r="CL49" s="168"/>
      <c r="CM49" s="168"/>
      <c r="CN49" s="168"/>
      <c r="CO49" s="168"/>
      <c r="CP49" s="168"/>
      <c r="CQ49" s="168"/>
      <c r="CR49" s="168"/>
      <c r="CS49" s="168"/>
      <c r="CT49" s="168"/>
      <c r="CU49" s="168"/>
      <c r="CV49" s="168"/>
      <c r="CW49" s="168"/>
      <c r="CX49" s="168"/>
      <c r="CY49" s="168"/>
      <c r="CZ49" s="98"/>
      <c r="DA49" s="98"/>
      <c r="DB49" s="98"/>
      <c r="DC49" s="98"/>
      <c r="DD49" s="98"/>
    </row>
    <row r="51" spans="1:108">
      <c r="A51" s="123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</row>
    <row r="52" spans="1:108" s="124" customFormat="1" ht="25.5" customHeight="1">
      <c r="A52" s="243"/>
      <c r="B52" s="244"/>
      <c r="C52" s="244"/>
      <c r="D52" s="244"/>
      <c r="E52" s="244"/>
      <c r="F52" s="244"/>
      <c r="G52" s="244"/>
      <c r="H52" s="244"/>
      <c r="I52" s="244"/>
      <c r="J52" s="244"/>
      <c r="K52" s="244"/>
      <c r="L52" s="244"/>
      <c r="M52" s="244"/>
      <c r="N52" s="244"/>
      <c r="O52" s="244"/>
      <c r="P52" s="244"/>
      <c r="Q52" s="244"/>
      <c r="R52" s="244"/>
      <c r="S52" s="244"/>
      <c r="T52" s="244"/>
      <c r="U52" s="244"/>
      <c r="V52" s="244"/>
      <c r="W52" s="244"/>
      <c r="X52" s="244"/>
      <c r="Y52" s="244"/>
      <c r="Z52" s="244"/>
      <c r="AA52" s="244"/>
      <c r="AB52" s="244"/>
      <c r="AC52" s="244"/>
      <c r="AD52" s="244"/>
      <c r="AE52" s="244"/>
      <c r="AF52" s="244"/>
      <c r="AG52" s="244"/>
      <c r="AH52" s="244"/>
      <c r="AI52" s="244"/>
      <c r="AJ52" s="244"/>
      <c r="AK52" s="244"/>
      <c r="AL52" s="244"/>
      <c r="AM52" s="244"/>
      <c r="AN52" s="244"/>
      <c r="AO52" s="244"/>
      <c r="AP52" s="244"/>
      <c r="AQ52" s="244"/>
      <c r="AR52" s="244"/>
      <c r="AS52" s="244"/>
      <c r="AT52" s="244"/>
      <c r="AU52" s="244"/>
      <c r="AV52" s="244"/>
      <c r="AW52" s="244"/>
      <c r="AX52" s="244"/>
      <c r="AY52" s="244"/>
      <c r="AZ52" s="244"/>
      <c r="BA52" s="244"/>
      <c r="BB52" s="244"/>
      <c r="BC52" s="244"/>
      <c r="BD52" s="244"/>
      <c r="BE52" s="244"/>
      <c r="BF52" s="244"/>
      <c r="BG52" s="244"/>
      <c r="BH52" s="244"/>
      <c r="BI52" s="244"/>
      <c r="BJ52" s="244"/>
      <c r="BK52" s="244"/>
      <c r="BL52" s="244"/>
      <c r="BM52" s="244"/>
      <c r="BN52" s="244"/>
      <c r="BO52" s="244"/>
      <c r="BP52" s="244"/>
      <c r="BQ52" s="244"/>
      <c r="BR52" s="244"/>
      <c r="BS52" s="244"/>
      <c r="BT52" s="244"/>
      <c r="BU52" s="244"/>
      <c r="BV52" s="244"/>
      <c r="BW52" s="244"/>
      <c r="BX52" s="244"/>
      <c r="BY52" s="244"/>
      <c r="BZ52" s="244"/>
      <c r="CA52" s="244"/>
      <c r="CB52" s="244"/>
      <c r="CC52" s="244"/>
      <c r="CD52" s="244"/>
      <c r="CE52" s="244"/>
      <c r="CF52" s="244"/>
      <c r="CG52" s="244"/>
      <c r="CH52" s="244"/>
      <c r="CI52" s="244"/>
      <c r="CJ52" s="244"/>
      <c r="CK52" s="244"/>
      <c r="CL52" s="244"/>
      <c r="CM52" s="244"/>
      <c r="CN52" s="244"/>
      <c r="CO52" s="244"/>
      <c r="CP52" s="244"/>
      <c r="CQ52" s="244"/>
      <c r="CR52" s="244"/>
      <c r="CS52" s="244"/>
      <c r="CT52" s="244"/>
      <c r="CU52" s="244"/>
      <c r="CV52" s="244"/>
      <c r="CW52" s="244"/>
      <c r="CX52" s="244"/>
      <c r="CY52" s="244"/>
      <c r="CZ52" s="244"/>
      <c r="DA52" s="244"/>
      <c r="DB52" s="244"/>
      <c r="DC52" s="244"/>
      <c r="DD52" s="244"/>
    </row>
    <row r="53" spans="1:108" s="124" customFormat="1" ht="3" customHeight="1"/>
  </sheetData>
  <mergeCells count="201">
    <mergeCell ref="A2:DD2"/>
    <mergeCell ref="K3:CT3"/>
    <mergeCell ref="K4:CT4"/>
    <mergeCell ref="A6:AS7"/>
    <mergeCell ref="AT6:BQ6"/>
    <mergeCell ref="BR6:CD7"/>
    <mergeCell ref="CE6:CQ7"/>
    <mergeCell ref="CR6:DD7"/>
    <mergeCell ref="AT7:BE7"/>
    <mergeCell ref="BF7:BQ7"/>
    <mergeCell ref="B9:AS9"/>
    <mergeCell ref="AT9:BE9"/>
    <mergeCell ref="BF9:BQ9"/>
    <mergeCell ref="BR9:CD9"/>
    <mergeCell ref="CE9:CQ9"/>
    <mergeCell ref="CR9:DD9"/>
    <mergeCell ref="A8:AS8"/>
    <mergeCell ref="AT8:BE8"/>
    <mergeCell ref="BF8:BQ8"/>
    <mergeCell ref="BR8:CD8"/>
    <mergeCell ref="CE8:CQ8"/>
    <mergeCell ref="CR8:DD8"/>
    <mergeCell ref="B11:AS11"/>
    <mergeCell ref="AT11:BE11"/>
    <mergeCell ref="BF11:BQ11"/>
    <mergeCell ref="BR11:CD11"/>
    <mergeCell ref="CE11:CQ11"/>
    <mergeCell ref="CR11:DD11"/>
    <mergeCell ref="B10:AS10"/>
    <mergeCell ref="AT10:BE10"/>
    <mergeCell ref="BF10:BQ10"/>
    <mergeCell ref="BR10:CD10"/>
    <mergeCell ref="CE10:CQ10"/>
    <mergeCell ref="CR10:DD10"/>
    <mergeCell ref="B13:AS13"/>
    <mergeCell ref="AT13:BE14"/>
    <mergeCell ref="BF13:BQ14"/>
    <mergeCell ref="BR13:CD14"/>
    <mergeCell ref="CE13:CQ14"/>
    <mergeCell ref="CR13:DD14"/>
    <mergeCell ref="B14:AS14"/>
    <mergeCell ref="B12:AS12"/>
    <mergeCell ref="AT12:BE12"/>
    <mergeCell ref="BF12:BQ12"/>
    <mergeCell ref="BR12:CD12"/>
    <mergeCell ref="CE12:CQ12"/>
    <mergeCell ref="CR12:DD12"/>
    <mergeCell ref="B17:AS17"/>
    <mergeCell ref="AT17:BE18"/>
    <mergeCell ref="BF17:BQ18"/>
    <mergeCell ref="BR17:CD18"/>
    <mergeCell ref="CE17:CQ18"/>
    <mergeCell ref="CR17:DD18"/>
    <mergeCell ref="B18:AS18"/>
    <mergeCell ref="B15:AS15"/>
    <mergeCell ref="AT15:BE16"/>
    <mergeCell ref="BF15:BQ16"/>
    <mergeCell ref="BR15:CD16"/>
    <mergeCell ref="CE15:CQ16"/>
    <mergeCell ref="CR15:DD16"/>
    <mergeCell ref="B16:AS16"/>
    <mergeCell ref="B21:AS21"/>
    <mergeCell ref="AT21:BE22"/>
    <mergeCell ref="BF21:BQ22"/>
    <mergeCell ref="BR21:CD22"/>
    <mergeCell ref="CE21:CQ22"/>
    <mergeCell ref="CR21:DD22"/>
    <mergeCell ref="B22:AS22"/>
    <mergeCell ref="B19:AS19"/>
    <mergeCell ref="AT19:BE20"/>
    <mergeCell ref="BF19:BQ20"/>
    <mergeCell ref="BR19:CD20"/>
    <mergeCell ref="CE19:CQ20"/>
    <mergeCell ref="CR19:DD20"/>
    <mergeCell ref="B20:AS20"/>
    <mergeCell ref="B25:AS25"/>
    <mergeCell ref="AT25:BE25"/>
    <mergeCell ref="BF25:BQ25"/>
    <mergeCell ref="BR25:CD25"/>
    <mergeCell ref="CE25:CQ25"/>
    <mergeCell ref="CR25:DD25"/>
    <mergeCell ref="B23:AS23"/>
    <mergeCell ref="AT23:BE24"/>
    <mergeCell ref="BF23:BQ24"/>
    <mergeCell ref="BR23:CD24"/>
    <mergeCell ref="CE23:CQ24"/>
    <mergeCell ref="CR23:DD24"/>
    <mergeCell ref="B24:AS24"/>
    <mergeCell ref="B27:AS27"/>
    <mergeCell ref="AT27:BE27"/>
    <mergeCell ref="BF27:BQ27"/>
    <mergeCell ref="BR27:CD27"/>
    <mergeCell ref="CE27:CQ27"/>
    <mergeCell ref="CR27:DD27"/>
    <mergeCell ref="B26:AS26"/>
    <mergeCell ref="AT26:BE26"/>
    <mergeCell ref="BF26:BQ26"/>
    <mergeCell ref="BR26:CD26"/>
    <mergeCell ref="CE26:CQ26"/>
    <mergeCell ref="CR26:DD26"/>
    <mergeCell ref="B30:AS30"/>
    <mergeCell ref="AT30:BE31"/>
    <mergeCell ref="BF30:BQ31"/>
    <mergeCell ref="BR30:CD31"/>
    <mergeCell ref="CE30:CQ31"/>
    <mergeCell ref="CR30:DD31"/>
    <mergeCell ref="B31:AS31"/>
    <mergeCell ref="B28:AS28"/>
    <mergeCell ref="AT28:BE29"/>
    <mergeCell ref="BF28:BQ29"/>
    <mergeCell ref="BR28:CD29"/>
    <mergeCell ref="CE28:CQ29"/>
    <mergeCell ref="CR28:DD29"/>
    <mergeCell ref="B29:AS29"/>
    <mergeCell ref="B33:AS33"/>
    <mergeCell ref="AT33:BE33"/>
    <mergeCell ref="BF33:BQ33"/>
    <mergeCell ref="BR33:CD33"/>
    <mergeCell ref="CE33:CQ33"/>
    <mergeCell ref="CR33:DD33"/>
    <mergeCell ref="B32:AS32"/>
    <mergeCell ref="AT32:BE32"/>
    <mergeCell ref="BF32:BQ32"/>
    <mergeCell ref="BR32:CD32"/>
    <mergeCell ref="CE32:CQ32"/>
    <mergeCell ref="CR32:DD32"/>
    <mergeCell ref="B35:AS35"/>
    <mergeCell ref="AT35:BE35"/>
    <mergeCell ref="BF35:BQ35"/>
    <mergeCell ref="BR35:CD35"/>
    <mergeCell ref="CE35:CQ35"/>
    <mergeCell ref="CR35:DD35"/>
    <mergeCell ref="B34:AS34"/>
    <mergeCell ref="AT34:BE34"/>
    <mergeCell ref="BF34:BQ34"/>
    <mergeCell ref="BR34:CD34"/>
    <mergeCell ref="CE34:CQ34"/>
    <mergeCell ref="CR34:DD34"/>
    <mergeCell ref="B37:AS37"/>
    <mergeCell ref="AT37:BE37"/>
    <mergeCell ref="BF37:BQ37"/>
    <mergeCell ref="BR37:CD37"/>
    <mergeCell ref="CE37:CQ37"/>
    <mergeCell ref="CR37:DD37"/>
    <mergeCell ref="B36:AS36"/>
    <mergeCell ref="AT36:BE36"/>
    <mergeCell ref="BF36:BQ36"/>
    <mergeCell ref="BR36:CD36"/>
    <mergeCell ref="CE36:CQ36"/>
    <mergeCell ref="CR36:DD36"/>
    <mergeCell ref="B39:AS39"/>
    <mergeCell ref="AT39:BE39"/>
    <mergeCell ref="BF39:BQ39"/>
    <mergeCell ref="BR39:CD39"/>
    <mergeCell ref="CE39:CQ39"/>
    <mergeCell ref="CR39:DD39"/>
    <mergeCell ref="B38:AS38"/>
    <mergeCell ref="AT38:BE38"/>
    <mergeCell ref="BF38:BQ38"/>
    <mergeCell ref="BR38:CD38"/>
    <mergeCell ref="CE38:CQ38"/>
    <mergeCell ref="CR38:DD38"/>
    <mergeCell ref="B41:AS41"/>
    <mergeCell ref="AT41:BE42"/>
    <mergeCell ref="BF41:BQ42"/>
    <mergeCell ref="BR41:CD42"/>
    <mergeCell ref="CE41:CQ42"/>
    <mergeCell ref="CR41:DD42"/>
    <mergeCell ref="B42:AS42"/>
    <mergeCell ref="B40:AS40"/>
    <mergeCell ref="AT40:BE40"/>
    <mergeCell ref="BF40:BQ40"/>
    <mergeCell ref="BR40:CD40"/>
    <mergeCell ref="CE40:CQ40"/>
    <mergeCell ref="CR40:DD40"/>
    <mergeCell ref="B45:AS45"/>
    <mergeCell ref="AT45:BE45"/>
    <mergeCell ref="BF45:BQ45"/>
    <mergeCell ref="BR45:CD45"/>
    <mergeCell ref="CE45:CQ45"/>
    <mergeCell ref="CR45:DD45"/>
    <mergeCell ref="B43:AS43"/>
    <mergeCell ref="AT43:BE44"/>
    <mergeCell ref="BF43:BQ44"/>
    <mergeCell ref="BR43:CD44"/>
    <mergeCell ref="CE43:CQ44"/>
    <mergeCell ref="CR43:DD44"/>
    <mergeCell ref="B44:AS44"/>
    <mergeCell ref="A52:DD52"/>
    <mergeCell ref="F48:AS48"/>
    <mergeCell ref="AU48:CC48"/>
    <mergeCell ref="CE48:CY48"/>
    <mergeCell ref="F49:AS49"/>
    <mergeCell ref="AU49:CC49"/>
    <mergeCell ref="CE49:CY49"/>
    <mergeCell ref="B46:AS46"/>
    <mergeCell ref="AT46:BE46"/>
    <mergeCell ref="BF46:BQ46"/>
    <mergeCell ref="BR46:CD46"/>
    <mergeCell ref="CE46:CQ46"/>
    <mergeCell ref="CR46:DD46"/>
  </mergeCells>
  <printOptions horizontalCentered="1"/>
  <pageMargins left="1.1811023622047245" right="0" top="0.19685039370078741" bottom="0.19685039370078741" header="0" footer="0"/>
  <pageSetup paperSize="9" orientation="portrait" r:id="rId1"/>
  <headerFooter alignWithMargins="0"/>
  <rowBreaks count="2" manualBreakCount="2">
    <brk id="20" max="107" man="1"/>
    <brk id="42" max="107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D53"/>
  <sheetViews>
    <sheetView topLeftCell="A7" workbookViewId="0">
      <selection activeCell="B3" sqref="B3"/>
    </sheetView>
  </sheetViews>
  <sheetFormatPr defaultColWidth="0.85546875" defaultRowHeight="15"/>
  <cols>
    <col min="1" max="44" width="0.85546875" style="97"/>
    <col min="45" max="45" width="1.85546875" style="97" customWidth="1"/>
    <col min="46" max="54" width="0.85546875" style="97"/>
    <col min="55" max="55" width="0.7109375" style="97" customWidth="1"/>
    <col min="56" max="57" width="0.85546875" style="97" hidden="1" customWidth="1"/>
    <col min="58" max="67" width="0.85546875" style="97"/>
    <col min="68" max="69" width="0.85546875" style="97" hidden="1" customWidth="1"/>
    <col min="70" max="77" width="0.85546875" style="97"/>
    <col min="78" max="78" width="1.5703125" style="97" customWidth="1"/>
    <col min="79" max="82" width="0.85546875" style="97" hidden="1" customWidth="1"/>
    <col min="83" max="91" width="1" style="97" customWidth="1"/>
    <col min="92" max="95" width="0.85546875" style="97" hidden="1" customWidth="1"/>
    <col min="96" max="103" width="0.85546875" style="97"/>
    <col min="104" max="104" width="1.28515625" style="97" customWidth="1"/>
    <col min="105" max="106" width="0.85546875" style="97" customWidth="1"/>
    <col min="107" max="110" width="1.28515625" style="97" customWidth="1"/>
    <col min="111" max="300" width="0.85546875" style="97"/>
    <col min="301" max="301" width="1.85546875" style="97" customWidth="1"/>
    <col min="302" max="310" width="0.85546875" style="97"/>
    <col min="311" max="311" width="0.7109375" style="97" customWidth="1"/>
    <col min="312" max="313" width="0" style="97" hidden="1" customWidth="1"/>
    <col min="314" max="323" width="0.85546875" style="97"/>
    <col min="324" max="325" width="0" style="97" hidden="1" customWidth="1"/>
    <col min="326" max="333" width="0.85546875" style="97"/>
    <col min="334" max="334" width="1.5703125" style="97" customWidth="1"/>
    <col min="335" max="338" width="0" style="97" hidden="1" customWidth="1"/>
    <col min="339" max="347" width="1" style="97" customWidth="1"/>
    <col min="348" max="351" width="0" style="97" hidden="1" customWidth="1"/>
    <col min="352" max="359" width="0.85546875" style="97"/>
    <col min="360" max="360" width="1.28515625" style="97" customWidth="1"/>
    <col min="361" max="362" width="0.85546875" style="97" customWidth="1"/>
    <col min="363" max="366" width="1.28515625" style="97" customWidth="1"/>
    <col min="367" max="556" width="0.85546875" style="97"/>
    <col min="557" max="557" width="1.85546875" style="97" customWidth="1"/>
    <col min="558" max="566" width="0.85546875" style="97"/>
    <col min="567" max="567" width="0.7109375" style="97" customWidth="1"/>
    <col min="568" max="569" width="0" style="97" hidden="1" customWidth="1"/>
    <col min="570" max="579" width="0.85546875" style="97"/>
    <col min="580" max="581" width="0" style="97" hidden="1" customWidth="1"/>
    <col min="582" max="589" width="0.85546875" style="97"/>
    <col min="590" max="590" width="1.5703125" style="97" customWidth="1"/>
    <col min="591" max="594" width="0" style="97" hidden="1" customWidth="1"/>
    <col min="595" max="603" width="1" style="97" customWidth="1"/>
    <col min="604" max="607" width="0" style="97" hidden="1" customWidth="1"/>
    <col min="608" max="615" width="0.85546875" style="97"/>
    <col min="616" max="616" width="1.28515625" style="97" customWidth="1"/>
    <col min="617" max="618" width="0.85546875" style="97" customWidth="1"/>
    <col min="619" max="622" width="1.28515625" style="97" customWidth="1"/>
    <col min="623" max="812" width="0.85546875" style="97"/>
    <col min="813" max="813" width="1.85546875" style="97" customWidth="1"/>
    <col min="814" max="822" width="0.85546875" style="97"/>
    <col min="823" max="823" width="0.7109375" style="97" customWidth="1"/>
    <col min="824" max="825" width="0" style="97" hidden="1" customWidth="1"/>
    <col min="826" max="835" width="0.85546875" style="97"/>
    <col min="836" max="837" width="0" style="97" hidden="1" customWidth="1"/>
    <col min="838" max="845" width="0.85546875" style="97"/>
    <col min="846" max="846" width="1.5703125" style="97" customWidth="1"/>
    <col min="847" max="850" width="0" style="97" hidden="1" customWidth="1"/>
    <col min="851" max="859" width="1" style="97" customWidth="1"/>
    <col min="860" max="863" width="0" style="97" hidden="1" customWidth="1"/>
    <col min="864" max="871" width="0.85546875" style="97"/>
    <col min="872" max="872" width="1.28515625" style="97" customWidth="1"/>
    <col min="873" max="874" width="0.85546875" style="97" customWidth="1"/>
    <col min="875" max="878" width="1.28515625" style="97" customWidth="1"/>
    <col min="879" max="1068" width="0.85546875" style="97"/>
    <col min="1069" max="1069" width="1.85546875" style="97" customWidth="1"/>
    <col min="1070" max="1078" width="0.85546875" style="97"/>
    <col min="1079" max="1079" width="0.7109375" style="97" customWidth="1"/>
    <col min="1080" max="1081" width="0" style="97" hidden="1" customWidth="1"/>
    <col min="1082" max="1091" width="0.85546875" style="97"/>
    <col min="1092" max="1093" width="0" style="97" hidden="1" customWidth="1"/>
    <col min="1094" max="1101" width="0.85546875" style="97"/>
    <col min="1102" max="1102" width="1.5703125" style="97" customWidth="1"/>
    <col min="1103" max="1106" width="0" style="97" hidden="1" customWidth="1"/>
    <col min="1107" max="1115" width="1" style="97" customWidth="1"/>
    <col min="1116" max="1119" width="0" style="97" hidden="1" customWidth="1"/>
    <col min="1120" max="1127" width="0.85546875" style="97"/>
    <col min="1128" max="1128" width="1.28515625" style="97" customWidth="1"/>
    <col min="1129" max="1130" width="0.85546875" style="97" customWidth="1"/>
    <col min="1131" max="1134" width="1.28515625" style="97" customWidth="1"/>
    <col min="1135" max="1324" width="0.85546875" style="97"/>
    <col min="1325" max="1325" width="1.85546875" style="97" customWidth="1"/>
    <col min="1326" max="1334" width="0.85546875" style="97"/>
    <col min="1335" max="1335" width="0.7109375" style="97" customWidth="1"/>
    <col min="1336" max="1337" width="0" style="97" hidden="1" customWidth="1"/>
    <col min="1338" max="1347" width="0.85546875" style="97"/>
    <col min="1348" max="1349" width="0" style="97" hidden="1" customWidth="1"/>
    <col min="1350" max="1357" width="0.85546875" style="97"/>
    <col min="1358" max="1358" width="1.5703125" style="97" customWidth="1"/>
    <col min="1359" max="1362" width="0" style="97" hidden="1" customWidth="1"/>
    <col min="1363" max="1371" width="1" style="97" customWidth="1"/>
    <col min="1372" max="1375" width="0" style="97" hidden="1" customWidth="1"/>
    <col min="1376" max="1383" width="0.85546875" style="97"/>
    <col min="1384" max="1384" width="1.28515625" style="97" customWidth="1"/>
    <col min="1385" max="1386" width="0.85546875" style="97" customWidth="1"/>
    <col min="1387" max="1390" width="1.28515625" style="97" customWidth="1"/>
    <col min="1391" max="1580" width="0.85546875" style="97"/>
    <col min="1581" max="1581" width="1.85546875" style="97" customWidth="1"/>
    <col min="1582" max="1590" width="0.85546875" style="97"/>
    <col min="1591" max="1591" width="0.7109375" style="97" customWidth="1"/>
    <col min="1592" max="1593" width="0" style="97" hidden="1" customWidth="1"/>
    <col min="1594" max="1603" width="0.85546875" style="97"/>
    <col min="1604" max="1605" width="0" style="97" hidden="1" customWidth="1"/>
    <col min="1606" max="1613" width="0.85546875" style="97"/>
    <col min="1614" max="1614" width="1.5703125" style="97" customWidth="1"/>
    <col min="1615" max="1618" width="0" style="97" hidden="1" customWidth="1"/>
    <col min="1619" max="1627" width="1" style="97" customWidth="1"/>
    <col min="1628" max="1631" width="0" style="97" hidden="1" customWidth="1"/>
    <col min="1632" max="1639" width="0.85546875" style="97"/>
    <col min="1640" max="1640" width="1.28515625" style="97" customWidth="1"/>
    <col min="1641" max="1642" width="0.85546875" style="97" customWidth="1"/>
    <col min="1643" max="1646" width="1.28515625" style="97" customWidth="1"/>
    <col min="1647" max="1836" width="0.85546875" style="97"/>
    <col min="1837" max="1837" width="1.85546875" style="97" customWidth="1"/>
    <col min="1838" max="1846" width="0.85546875" style="97"/>
    <col min="1847" max="1847" width="0.7109375" style="97" customWidth="1"/>
    <col min="1848" max="1849" width="0" style="97" hidden="1" customWidth="1"/>
    <col min="1850" max="1859" width="0.85546875" style="97"/>
    <col min="1860" max="1861" width="0" style="97" hidden="1" customWidth="1"/>
    <col min="1862" max="1869" width="0.85546875" style="97"/>
    <col min="1870" max="1870" width="1.5703125" style="97" customWidth="1"/>
    <col min="1871" max="1874" width="0" style="97" hidden="1" customWidth="1"/>
    <col min="1875" max="1883" width="1" style="97" customWidth="1"/>
    <col min="1884" max="1887" width="0" style="97" hidden="1" customWidth="1"/>
    <col min="1888" max="1895" width="0.85546875" style="97"/>
    <col min="1896" max="1896" width="1.28515625" style="97" customWidth="1"/>
    <col min="1897" max="1898" width="0.85546875" style="97" customWidth="1"/>
    <col min="1899" max="1902" width="1.28515625" style="97" customWidth="1"/>
    <col min="1903" max="2092" width="0.85546875" style="97"/>
    <col min="2093" max="2093" width="1.85546875" style="97" customWidth="1"/>
    <col min="2094" max="2102" width="0.85546875" style="97"/>
    <col min="2103" max="2103" width="0.7109375" style="97" customWidth="1"/>
    <col min="2104" max="2105" width="0" style="97" hidden="1" customWidth="1"/>
    <col min="2106" max="2115" width="0.85546875" style="97"/>
    <col min="2116" max="2117" width="0" style="97" hidden="1" customWidth="1"/>
    <col min="2118" max="2125" width="0.85546875" style="97"/>
    <col min="2126" max="2126" width="1.5703125" style="97" customWidth="1"/>
    <col min="2127" max="2130" width="0" style="97" hidden="1" customWidth="1"/>
    <col min="2131" max="2139" width="1" style="97" customWidth="1"/>
    <col min="2140" max="2143" width="0" style="97" hidden="1" customWidth="1"/>
    <col min="2144" max="2151" width="0.85546875" style="97"/>
    <col min="2152" max="2152" width="1.28515625" style="97" customWidth="1"/>
    <col min="2153" max="2154" width="0.85546875" style="97" customWidth="1"/>
    <col min="2155" max="2158" width="1.28515625" style="97" customWidth="1"/>
    <col min="2159" max="2348" width="0.85546875" style="97"/>
    <col min="2349" max="2349" width="1.85546875" style="97" customWidth="1"/>
    <col min="2350" max="2358" width="0.85546875" style="97"/>
    <col min="2359" max="2359" width="0.7109375" style="97" customWidth="1"/>
    <col min="2360" max="2361" width="0" style="97" hidden="1" customWidth="1"/>
    <col min="2362" max="2371" width="0.85546875" style="97"/>
    <col min="2372" max="2373" width="0" style="97" hidden="1" customWidth="1"/>
    <col min="2374" max="2381" width="0.85546875" style="97"/>
    <col min="2382" max="2382" width="1.5703125" style="97" customWidth="1"/>
    <col min="2383" max="2386" width="0" style="97" hidden="1" customWidth="1"/>
    <col min="2387" max="2395" width="1" style="97" customWidth="1"/>
    <col min="2396" max="2399" width="0" style="97" hidden="1" customWidth="1"/>
    <col min="2400" max="2407" width="0.85546875" style="97"/>
    <col min="2408" max="2408" width="1.28515625" style="97" customWidth="1"/>
    <col min="2409" max="2410" width="0.85546875" style="97" customWidth="1"/>
    <col min="2411" max="2414" width="1.28515625" style="97" customWidth="1"/>
    <col min="2415" max="2604" width="0.85546875" style="97"/>
    <col min="2605" max="2605" width="1.85546875" style="97" customWidth="1"/>
    <col min="2606" max="2614" width="0.85546875" style="97"/>
    <col min="2615" max="2615" width="0.7109375" style="97" customWidth="1"/>
    <col min="2616" max="2617" width="0" style="97" hidden="1" customWidth="1"/>
    <col min="2618" max="2627" width="0.85546875" style="97"/>
    <col min="2628" max="2629" width="0" style="97" hidden="1" customWidth="1"/>
    <col min="2630" max="2637" width="0.85546875" style="97"/>
    <col min="2638" max="2638" width="1.5703125" style="97" customWidth="1"/>
    <col min="2639" max="2642" width="0" style="97" hidden="1" customWidth="1"/>
    <col min="2643" max="2651" width="1" style="97" customWidth="1"/>
    <col min="2652" max="2655" width="0" style="97" hidden="1" customWidth="1"/>
    <col min="2656" max="2663" width="0.85546875" style="97"/>
    <col min="2664" max="2664" width="1.28515625" style="97" customWidth="1"/>
    <col min="2665" max="2666" width="0.85546875" style="97" customWidth="1"/>
    <col min="2667" max="2670" width="1.28515625" style="97" customWidth="1"/>
    <col min="2671" max="2860" width="0.85546875" style="97"/>
    <col min="2861" max="2861" width="1.85546875" style="97" customWidth="1"/>
    <col min="2862" max="2870" width="0.85546875" style="97"/>
    <col min="2871" max="2871" width="0.7109375" style="97" customWidth="1"/>
    <col min="2872" max="2873" width="0" style="97" hidden="1" customWidth="1"/>
    <col min="2874" max="2883" width="0.85546875" style="97"/>
    <col min="2884" max="2885" width="0" style="97" hidden="1" customWidth="1"/>
    <col min="2886" max="2893" width="0.85546875" style="97"/>
    <col min="2894" max="2894" width="1.5703125" style="97" customWidth="1"/>
    <col min="2895" max="2898" width="0" style="97" hidden="1" customWidth="1"/>
    <col min="2899" max="2907" width="1" style="97" customWidth="1"/>
    <col min="2908" max="2911" width="0" style="97" hidden="1" customWidth="1"/>
    <col min="2912" max="2919" width="0.85546875" style="97"/>
    <col min="2920" max="2920" width="1.28515625" style="97" customWidth="1"/>
    <col min="2921" max="2922" width="0.85546875" style="97" customWidth="1"/>
    <col min="2923" max="2926" width="1.28515625" style="97" customWidth="1"/>
    <col min="2927" max="3116" width="0.85546875" style="97"/>
    <col min="3117" max="3117" width="1.85546875" style="97" customWidth="1"/>
    <col min="3118" max="3126" width="0.85546875" style="97"/>
    <col min="3127" max="3127" width="0.7109375" style="97" customWidth="1"/>
    <col min="3128" max="3129" width="0" style="97" hidden="1" customWidth="1"/>
    <col min="3130" max="3139" width="0.85546875" style="97"/>
    <col min="3140" max="3141" width="0" style="97" hidden="1" customWidth="1"/>
    <col min="3142" max="3149" width="0.85546875" style="97"/>
    <col min="3150" max="3150" width="1.5703125" style="97" customWidth="1"/>
    <col min="3151" max="3154" width="0" style="97" hidden="1" customWidth="1"/>
    <col min="3155" max="3163" width="1" style="97" customWidth="1"/>
    <col min="3164" max="3167" width="0" style="97" hidden="1" customWidth="1"/>
    <col min="3168" max="3175" width="0.85546875" style="97"/>
    <col min="3176" max="3176" width="1.28515625" style="97" customWidth="1"/>
    <col min="3177" max="3178" width="0.85546875" style="97" customWidth="1"/>
    <col min="3179" max="3182" width="1.28515625" style="97" customWidth="1"/>
    <col min="3183" max="3372" width="0.85546875" style="97"/>
    <col min="3373" max="3373" width="1.85546875" style="97" customWidth="1"/>
    <col min="3374" max="3382" width="0.85546875" style="97"/>
    <col min="3383" max="3383" width="0.7109375" style="97" customWidth="1"/>
    <col min="3384" max="3385" width="0" style="97" hidden="1" customWidth="1"/>
    <col min="3386" max="3395" width="0.85546875" style="97"/>
    <col min="3396" max="3397" width="0" style="97" hidden="1" customWidth="1"/>
    <col min="3398" max="3405" width="0.85546875" style="97"/>
    <col min="3406" max="3406" width="1.5703125" style="97" customWidth="1"/>
    <col min="3407" max="3410" width="0" style="97" hidden="1" customWidth="1"/>
    <col min="3411" max="3419" width="1" style="97" customWidth="1"/>
    <col min="3420" max="3423" width="0" style="97" hidden="1" customWidth="1"/>
    <col min="3424" max="3431" width="0.85546875" style="97"/>
    <col min="3432" max="3432" width="1.28515625" style="97" customWidth="1"/>
    <col min="3433" max="3434" width="0.85546875" style="97" customWidth="1"/>
    <col min="3435" max="3438" width="1.28515625" style="97" customWidth="1"/>
    <col min="3439" max="3628" width="0.85546875" style="97"/>
    <col min="3629" max="3629" width="1.85546875" style="97" customWidth="1"/>
    <col min="3630" max="3638" width="0.85546875" style="97"/>
    <col min="3639" max="3639" width="0.7109375" style="97" customWidth="1"/>
    <col min="3640" max="3641" width="0" style="97" hidden="1" customWidth="1"/>
    <col min="3642" max="3651" width="0.85546875" style="97"/>
    <col min="3652" max="3653" width="0" style="97" hidden="1" customWidth="1"/>
    <col min="3654" max="3661" width="0.85546875" style="97"/>
    <col min="3662" max="3662" width="1.5703125" style="97" customWidth="1"/>
    <col min="3663" max="3666" width="0" style="97" hidden="1" customWidth="1"/>
    <col min="3667" max="3675" width="1" style="97" customWidth="1"/>
    <col min="3676" max="3679" width="0" style="97" hidden="1" customWidth="1"/>
    <col min="3680" max="3687" width="0.85546875" style="97"/>
    <col min="3688" max="3688" width="1.28515625" style="97" customWidth="1"/>
    <col min="3689" max="3690" width="0.85546875" style="97" customWidth="1"/>
    <col min="3691" max="3694" width="1.28515625" style="97" customWidth="1"/>
    <col min="3695" max="3884" width="0.85546875" style="97"/>
    <col min="3885" max="3885" width="1.85546875" style="97" customWidth="1"/>
    <col min="3886" max="3894" width="0.85546875" style="97"/>
    <col min="3895" max="3895" width="0.7109375" style="97" customWidth="1"/>
    <col min="3896" max="3897" width="0" style="97" hidden="1" customWidth="1"/>
    <col min="3898" max="3907" width="0.85546875" style="97"/>
    <col min="3908" max="3909" width="0" style="97" hidden="1" customWidth="1"/>
    <col min="3910" max="3917" width="0.85546875" style="97"/>
    <col min="3918" max="3918" width="1.5703125" style="97" customWidth="1"/>
    <col min="3919" max="3922" width="0" style="97" hidden="1" customWidth="1"/>
    <col min="3923" max="3931" width="1" style="97" customWidth="1"/>
    <col min="3932" max="3935" width="0" style="97" hidden="1" customWidth="1"/>
    <col min="3936" max="3943" width="0.85546875" style="97"/>
    <col min="3944" max="3944" width="1.28515625" style="97" customWidth="1"/>
    <col min="3945" max="3946" width="0.85546875" style="97" customWidth="1"/>
    <col min="3947" max="3950" width="1.28515625" style="97" customWidth="1"/>
    <col min="3951" max="4140" width="0.85546875" style="97"/>
    <col min="4141" max="4141" width="1.85546875" style="97" customWidth="1"/>
    <col min="4142" max="4150" width="0.85546875" style="97"/>
    <col min="4151" max="4151" width="0.7109375" style="97" customWidth="1"/>
    <col min="4152" max="4153" width="0" style="97" hidden="1" customWidth="1"/>
    <col min="4154" max="4163" width="0.85546875" style="97"/>
    <col min="4164" max="4165" width="0" style="97" hidden="1" customWidth="1"/>
    <col min="4166" max="4173" width="0.85546875" style="97"/>
    <col min="4174" max="4174" width="1.5703125" style="97" customWidth="1"/>
    <col min="4175" max="4178" width="0" style="97" hidden="1" customWidth="1"/>
    <col min="4179" max="4187" width="1" style="97" customWidth="1"/>
    <col min="4188" max="4191" width="0" style="97" hidden="1" customWidth="1"/>
    <col min="4192" max="4199" width="0.85546875" style="97"/>
    <col min="4200" max="4200" width="1.28515625" style="97" customWidth="1"/>
    <col min="4201" max="4202" width="0.85546875" style="97" customWidth="1"/>
    <col min="4203" max="4206" width="1.28515625" style="97" customWidth="1"/>
    <col min="4207" max="4396" width="0.85546875" style="97"/>
    <col min="4397" max="4397" width="1.85546875" style="97" customWidth="1"/>
    <col min="4398" max="4406" width="0.85546875" style="97"/>
    <col min="4407" max="4407" width="0.7109375" style="97" customWidth="1"/>
    <col min="4408" max="4409" width="0" style="97" hidden="1" customWidth="1"/>
    <col min="4410" max="4419" width="0.85546875" style="97"/>
    <col min="4420" max="4421" width="0" style="97" hidden="1" customWidth="1"/>
    <col min="4422" max="4429" width="0.85546875" style="97"/>
    <col min="4430" max="4430" width="1.5703125" style="97" customWidth="1"/>
    <col min="4431" max="4434" width="0" style="97" hidden="1" customWidth="1"/>
    <col min="4435" max="4443" width="1" style="97" customWidth="1"/>
    <col min="4444" max="4447" width="0" style="97" hidden="1" customWidth="1"/>
    <col min="4448" max="4455" width="0.85546875" style="97"/>
    <col min="4456" max="4456" width="1.28515625" style="97" customWidth="1"/>
    <col min="4457" max="4458" width="0.85546875" style="97" customWidth="1"/>
    <col min="4459" max="4462" width="1.28515625" style="97" customWidth="1"/>
    <col min="4463" max="4652" width="0.85546875" style="97"/>
    <col min="4653" max="4653" width="1.85546875" style="97" customWidth="1"/>
    <col min="4654" max="4662" width="0.85546875" style="97"/>
    <col min="4663" max="4663" width="0.7109375" style="97" customWidth="1"/>
    <col min="4664" max="4665" width="0" style="97" hidden="1" customWidth="1"/>
    <col min="4666" max="4675" width="0.85546875" style="97"/>
    <col min="4676" max="4677" width="0" style="97" hidden="1" customWidth="1"/>
    <col min="4678" max="4685" width="0.85546875" style="97"/>
    <col min="4686" max="4686" width="1.5703125" style="97" customWidth="1"/>
    <col min="4687" max="4690" width="0" style="97" hidden="1" customWidth="1"/>
    <col min="4691" max="4699" width="1" style="97" customWidth="1"/>
    <col min="4700" max="4703" width="0" style="97" hidden="1" customWidth="1"/>
    <col min="4704" max="4711" width="0.85546875" style="97"/>
    <col min="4712" max="4712" width="1.28515625" style="97" customWidth="1"/>
    <col min="4713" max="4714" width="0.85546875" style="97" customWidth="1"/>
    <col min="4715" max="4718" width="1.28515625" style="97" customWidth="1"/>
    <col min="4719" max="4908" width="0.85546875" style="97"/>
    <col min="4909" max="4909" width="1.85546875" style="97" customWidth="1"/>
    <col min="4910" max="4918" width="0.85546875" style="97"/>
    <col min="4919" max="4919" width="0.7109375" style="97" customWidth="1"/>
    <col min="4920" max="4921" width="0" style="97" hidden="1" customWidth="1"/>
    <col min="4922" max="4931" width="0.85546875" style="97"/>
    <col min="4932" max="4933" width="0" style="97" hidden="1" customWidth="1"/>
    <col min="4934" max="4941" width="0.85546875" style="97"/>
    <col min="4942" max="4942" width="1.5703125" style="97" customWidth="1"/>
    <col min="4943" max="4946" width="0" style="97" hidden="1" customWidth="1"/>
    <col min="4947" max="4955" width="1" style="97" customWidth="1"/>
    <col min="4956" max="4959" width="0" style="97" hidden="1" customWidth="1"/>
    <col min="4960" max="4967" width="0.85546875" style="97"/>
    <col min="4968" max="4968" width="1.28515625" style="97" customWidth="1"/>
    <col min="4969" max="4970" width="0.85546875" style="97" customWidth="1"/>
    <col min="4971" max="4974" width="1.28515625" style="97" customWidth="1"/>
    <col min="4975" max="5164" width="0.85546875" style="97"/>
    <col min="5165" max="5165" width="1.85546875" style="97" customWidth="1"/>
    <col min="5166" max="5174" width="0.85546875" style="97"/>
    <col min="5175" max="5175" width="0.7109375" style="97" customWidth="1"/>
    <col min="5176" max="5177" width="0" style="97" hidden="1" customWidth="1"/>
    <col min="5178" max="5187" width="0.85546875" style="97"/>
    <col min="5188" max="5189" width="0" style="97" hidden="1" customWidth="1"/>
    <col min="5190" max="5197" width="0.85546875" style="97"/>
    <col min="5198" max="5198" width="1.5703125" style="97" customWidth="1"/>
    <col min="5199" max="5202" width="0" style="97" hidden="1" customWidth="1"/>
    <col min="5203" max="5211" width="1" style="97" customWidth="1"/>
    <col min="5212" max="5215" width="0" style="97" hidden="1" customWidth="1"/>
    <col min="5216" max="5223" width="0.85546875" style="97"/>
    <col min="5224" max="5224" width="1.28515625" style="97" customWidth="1"/>
    <col min="5225" max="5226" width="0.85546875" style="97" customWidth="1"/>
    <col min="5227" max="5230" width="1.28515625" style="97" customWidth="1"/>
    <col min="5231" max="5420" width="0.85546875" style="97"/>
    <col min="5421" max="5421" width="1.85546875" style="97" customWidth="1"/>
    <col min="5422" max="5430" width="0.85546875" style="97"/>
    <col min="5431" max="5431" width="0.7109375" style="97" customWidth="1"/>
    <col min="5432" max="5433" width="0" style="97" hidden="1" customWidth="1"/>
    <col min="5434" max="5443" width="0.85546875" style="97"/>
    <col min="5444" max="5445" width="0" style="97" hidden="1" customWidth="1"/>
    <col min="5446" max="5453" width="0.85546875" style="97"/>
    <col min="5454" max="5454" width="1.5703125" style="97" customWidth="1"/>
    <col min="5455" max="5458" width="0" style="97" hidden="1" customWidth="1"/>
    <col min="5459" max="5467" width="1" style="97" customWidth="1"/>
    <col min="5468" max="5471" width="0" style="97" hidden="1" customWidth="1"/>
    <col min="5472" max="5479" width="0.85546875" style="97"/>
    <col min="5480" max="5480" width="1.28515625" style="97" customWidth="1"/>
    <col min="5481" max="5482" width="0.85546875" style="97" customWidth="1"/>
    <col min="5483" max="5486" width="1.28515625" style="97" customWidth="1"/>
    <col min="5487" max="5676" width="0.85546875" style="97"/>
    <col min="5677" max="5677" width="1.85546875" style="97" customWidth="1"/>
    <col min="5678" max="5686" width="0.85546875" style="97"/>
    <col min="5687" max="5687" width="0.7109375" style="97" customWidth="1"/>
    <col min="5688" max="5689" width="0" style="97" hidden="1" customWidth="1"/>
    <col min="5690" max="5699" width="0.85546875" style="97"/>
    <col min="5700" max="5701" width="0" style="97" hidden="1" customWidth="1"/>
    <col min="5702" max="5709" width="0.85546875" style="97"/>
    <col min="5710" max="5710" width="1.5703125" style="97" customWidth="1"/>
    <col min="5711" max="5714" width="0" style="97" hidden="1" customWidth="1"/>
    <col min="5715" max="5723" width="1" style="97" customWidth="1"/>
    <col min="5724" max="5727" width="0" style="97" hidden="1" customWidth="1"/>
    <col min="5728" max="5735" width="0.85546875" style="97"/>
    <col min="5736" max="5736" width="1.28515625" style="97" customWidth="1"/>
    <col min="5737" max="5738" width="0.85546875" style="97" customWidth="1"/>
    <col min="5739" max="5742" width="1.28515625" style="97" customWidth="1"/>
    <col min="5743" max="5932" width="0.85546875" style="97"/>
    <col min="5933" max="5933" width="1.85546875" style="97" customWidth="1"/>
    <col min="5934" max="5942" width="0.85546875" style="97"/>
    <col min="5943" max="5943" width="0.7109375" style="97" customWidth="1"/>
    <col min="5944" max="5945" width="0" style="97" hidden="1" customWidth="1"/>
    <col min="5946" max="5955" width="0.85546875" style="97"/>
    <col min="5956" max="5957" width="0" style="97" hidden="1" customWidth="1"/>
    <col min="5958" max="5965" width="0.85546875" style="97"/>
    <col min="5966" max="5966" width="1.5703125" style="97" customWidth="1"/>
    <col min="5967" max="5970" width="0" style="97" hidden="1" customWidth="1"/>
    <col min="5971" max="5979" width="1" style="97" customWidth="1"/>
    <col min="5980" max="5983" width="0" style="97" hidden="1" customWidth="1"/>
    <col min="5984" max="5991" width="0.85546875" style="97"/>
    <col min="5992" max="5992" width="1.28515625" style="97" customWidth="1"/>
    <col min="5993" max="5994" width="0.85546875" style="97" customWidth="1"/>
    <col min="5995" max="5998" width="1.28515625" style="97" customWidth="1"/>
    <col min="5999" max="6188" width="0.85546875" style="97"/>
    <col min="6189" max="6189" width="1.85546875" style="97" customWidth="1"/>
    <col min="6190" max="6198" width="0.85546875" style="97"/>
    <col min="6199" max="6199" width="0.7109375" style="97" customWidth="1"/>
    <col min="6200" max="6201" width="0" style="97" hidden="1" customWidth="1"/>
    <col min="6202" max="6211" width="0.85546875" style="97"/>
    <col min="6212" max="6213" width="0" style="97" hidden="1" customWidth="1"/>
    <col min="6214" max="6221" width="0.85546875" style="97"/>
    <col min="6222" max="6222" width="1.5703125" style="97" customWidth="1"/>
    <col min="6223" max="6226" width="0" style="97" hidden="1" customWidth="1"/>
    <col min="6227" max="6235" width="1" style="97" customWidth="1"/>
    <col min="6236" max="6239" width="0" style="97" hidden="1" customWidth="1"/>
    <col min="6240" max="6247" width="0.85546875" style="97"/>
    <col min="6248" max="6248" width="1.28515625" style="97" customWidth="1"/>
    <col min="6249" max="6250" width="0.85546875" style="97" customWidth="1"/>
    <col min="6251" max="6254" width="1.28515625" style="97" customWidth="1"/>
    <col min="6255" max="6444" width="0.85546875" style="97"/>
    <col min="6445" max="6445" width="1.85546875" style="97" customWidth="1"/>
    <col min="6446" max="6454" width="0.85546875" style="97"/>
    <col min="6455" max="6455" width="0.7109375" style="97" customWidth="1"/>
    <col min="6456" max="6457" width="0" style="97" hidden="1" customWidth="1"/>
    <col min="6458" max="6467" width="0.85546875" style="97"/>
    <col min="6468" max="6469" width="0" style="97" hidden="1" customWidth="1"/>
    <col min="6470" max="6477" width="0.85546875" style="97"/>
    <col min="6478" max="6478" width="1.5703125" style="97" customWidth="1"/>
    <col min="6479" max="6482" width="0" style="97" hidden="1" customWidth="1"/>
    <col min="6483" max="6491" width="1" style="97" customWidth="1"/>
    <col min="6492" max="6495" width="0" style="97" hidden="1" customWidth="1"/>
    <col min="6496" max="6503" width="0.85546875" style="97"/>
    <col min="6504" max="6504" width="1.28515625" style="97" customWidth="1"/>
    <col min="6505" max="6506" width="0.85546875" style="97" customWidth="1"/>
    <col min="6507" max="6510" width="1.28515625" style="97" customWidth="1"/>
    <col min="6511" max="6700" width="0.85546875" style="97"/>
    <col min="6701" max="6701" width="1.85546875" style="97" customWidth="1"/>
    <col min="6702" max="6710" width="0.85546875" style="97"/>
    <col min="6711" max="6711" width="0.7109375" style="97" customWidth="1"/>
    <col min="6712" max="6713" width="0" style="97" hidden="1" customWidth="1"/>
    <col min="6714" max="6723" width="0.85546875" style="97"/>
    <col min="6724" max="6725" width="0" style="97" hidden="1" customWidth="1"/>
    <col min="6726" max="6733" width="0.85546875" style="97"/>
    <col min="6734" max="6734" width="1.5703125" style="97" customWidth="1"/>
    <col min="6735" max="6738" width="0" style="97" hidden="1" customWidth="1"/>
    <col min="6739" max="6747" width="1" style="97" customWidth="1"/>
    <col min="6748" max="6751" width="0" style="97" hidden="1" customWidth="1"/>
    <col min="6752" max="6759" width="0.85546875" style="97"/>
    <col min="6760" max="6760" width="1.28515625" style="97" customWidth="1"/>
    <col min="6761" max="6762" width="0.85546875" style="97" customWidth="1"/>
    <col min="6763" max="6766" width="1.28515625" style="97" customWidth="1"/>
    <col min="6767" max="6956" width="0.85546875" style="97"/>
    <col min="6957" max="6957" width="1.85546875" style="97" customWidth="1"/>
    <col min="6958" max="6966" width="0.85546875" style="97"/>
    <col min="6967" max="6967" width="0.7109375" style="97" customWidth="1"/>
    <col min="6968" max="6969" width="0" style="97" hidden="1" customWidth="1"/>
    <col min="6970" max="6979" width="0.85546875" style="97"/>
    <col min="6980" max="6981" width="0" style="97" hidden="1" customWidth="1"/>
    <col min="6982" max="6989" width="0.85546875" style="97"/>
    <col min="6990" max="6990" width="1.5703125" style="97" customWidth="1"/>
    <col min="6991" max="6994" width="0" style="97" hidden="1" customWidth="1"/>
    <col min="6995" max="7003" width="1" style="97" customWidth="1"/>
    <col min="7004" max="7007" width="0" style="97" hidden="1" customWidth="1"/>
    <col min="7008" max="7015" width="0.85546875" style="97"/>
    <col min="7016" max="7016" width="1.28515625" style="97" customWidth="1"/>
    <col min="7017" max="7018" width="0.85546875" style="97" customWidth="1"/>
    <col min="7019" max="7022" width="1.28515625" style="97" customWidth="1"/>
    <col min="7023" max="7212" width="0.85546875" style="97"/>
    <col min="7213" max="7213" width="1.85546875" style="97" customWidth="1"/>
    <col min="7214" max="7222" width="0.85546875" style="97"/>
    <col min="7223" max="7223" width="0.7109375" style="97" customWidth="1"/>
    <col min="7224" max="7225" width="0" style="97" hidden="1" customWidth="1"/>
    <col min="7226" max="7235" width="0.85546875" style="97"/>
    <col min="7236" max="7237" width="0" style="97" hidden="1" customWidth="1"/>
    <col min="7238" max="7245" width="0.85546875" style="97"/>
    <col min="7246" max="7246" width="1.5703125" style="97" customWidth="1"/>
    <col min="7247" max="7250" width="0" style="97" hidden="1" customWidth="1"/>
    <col min="7251" max="7259" width="1" style="97" customWidth="1"/>
    <col min="7260" max="7263" width="0" style="97" hidden="1" customWidth="1"/>
    <col min="7264" max="7271" width="0.85546875" style="97"/>
    <col min="7272" max="7272" width="1.28515625" style="97" customWidth="1"/>
    <col min="7273" max="7274" width="0.85546875" style="97" customWidth="1"/>
    <col min="7275" max="7278" width="1.28515625" style="97" customWidth="1"/>
    <col min="7279" max="7468" width="0.85546875" style="97"/>
    <col min="7469" max="7469" width="1.85546875" style="97" customWidth="1"/>
    <col min="7470" max="7478" width="0.85546875" style="97"/>
    <col min="7479" max="7479" width="0.7109375" style="97" customWidth="1"/>
    <col min="7480" max="7481" width="0" style="97" hidden="1" customWidth="1"/>
    <col min="7482" max="7491" width="0.85546875" style="97"/>
    <col min="7492" max="7493" width="0" style="97" hidden="1" customWidth="1"/>
    <col min="7494" max="7501" width="0.85546875" style="97"/>
    <col min="7502" max="7502" width="1.5703125" style="97" customWidth="1"/>
    <col min="7503" max="7506" width="0" style="97" hidden="1" customWidth="1"/>
    <col min="7507" max="7515" width="1" style="97" customWidth="1"/>
    <col min="7516" max="7519" width="0" style="97" hidden="1" customWidth="1"/>
    <col min="7520" max="7527" width="0.85546875" style="97"/>
    <col min="7528" max="7528" width="1.28515625" style="97" customWidth="1"/>
    <col min="7529" max="7530" width="0.85546875" style="97" customWidth="1"/>
    <col min="7531" max="7534" width="1.28515625" style="97" customWidth="1"/>
    <col min="7535" max="7724" width="0.85546875" style="97"/>
    <col min="7725" max="7725" width="1.85546875" style="97" customWidth="1"/>
    <col min="7726" max="7734" width="0.85546875" style="97"/>
    <col min="7735" max="7735" width="0.7109375" style="97" customWidth="1"/>
    <col min="7736" max="7737" width="0" style="97" hidden="1" customWidth="1"/>
    <col min="7738" max="7747" width="0.85546875" style="97"/>
    <col min="7748" max="7749" width="0" style="97" hidden="1" customWidth="1"/>
    <col min="7750" max="7757" width="0.85546875" style="97"/>
    <col min="7758" max="7758" width="1.5703125" style="97" customWidth="1"/>
    <col min="7759" max="7762" width="0" style="97" hidden="1" customWidth="1"/>
    <col min="7763" max="7771" width="1" style="97" customWidth="1"/>
    <col min="7772" max="7775" width="0" style="97" hidden="1" customWidth="1"/>
    <col min="7776" max="7783" width="0.85546875" style="97"/>
    <col min="7784" max="7784" width="1.28515625" style="97" customWidth="1"/>
    <col min="7785" max="7786" width="0.85546875" style="97" customWidth="1"/>
    <col min="7787" max="7790" width="1.28515625" style="97" customWidth="1"/>
    <col min="7791" max="7980" width="0.85546875" style="97"/>
    <col min="7981" max="7981" width="1.85546875" style="97" customWidth="1"/>
    <col min="7982" max="7990" width="0.85546875" style="97"/>
    <col min="7991" max="7991" width="0.7109375" style="97" customWidth="1"/>
    <col min="7992" max="7993" width="0" style="97" hidden="1" customWidth="1"/>
    <col min="7994" max="8003" width="0.85546875" style="97"/>
    <col min="8004" max="8005" width="0" style="97" hidden="1" customWidth="1"/>
    <col min="8006" max="8013" width="0.85546875" style="97"/>
    <col min="8014" max="8014" width="1.5703125" style="97" customWidth="1"/>
    <col min="8015" max="8018" width="0" style="97" hidden="1" customWidth="1"/>
    <col min="8019" max="8027" width="1" style="97" customWidth="1"/>
    <col min="8028" max="8031" width="0" style="97" hidden="1" customWidth="1"/>
    <col min="8032" max="8039" width="0.85546875" style="97"/>
    <col min="8040" max="8040" width="1.28515625" style="97" customWidth="1"/>
    <col min="8041" max="8042" width="0.85546875" style="97" customWidth="1"/>
    <col min="8043" max="8046" width="1.28515625" style="97" customWidth="1"/>
    <col min="8047" max="8236" width="0.85546875" style="97"/>
    <col min="8237" max="8237" width="1.85546875" style="97" customWidth="1"/>
    <col min="8238" max="8246" width="0.85546875" style="97"/>
    <col min="8247" max="8247" width="0.7109375" style="97" customWidth="1"/>
    <col min="8248" max="8249" width="0" style="97" hidden="1" customWidth="1"/>
    <col min="8250" max="8259" width="0.85546875" style="97"/>
    <col min="8260" max="8261" width="0" style="97" hidden="1" customWidth="1"/>
    <col min="8262" max="8269" width="0.85546875" style="97"/>
    <col min="8270" max="8270" width="1.5703125" style="97" customWidth="1"/>
    <col min="8271" max="8274" width="0" style="97" hidden="1" customWidth="1"/>
    <col min="8275" max="8283" width="1" style="97" customWidth="1"/>
    <col min="8284" max="8287" width="0" style="97" hidden="1" customWidth="1"/>
    <col min="8288" max="8295" width="0.85546875" style="97"/>
    <col min="8296" max="8296" width="1.28515625" style="97" customWidth="1"/>
    <col min="8297" max="8298" width="0.85546875" style="97" customWidth="1"/>
    <col min="8299" max="8302" width="1.28515625" style="97" customWidth="1"/>
    <col min="8303" max="8492" width="0.85546875" style="97"/>
    <col min="8493" max="8493" width="1.85546875" style="97" customWidth="1"/>
    <col min="8494" max="8502" width="0.85546875" style="97"/>
    <col min="8503" max="8503" width="0.7109375" style="97" customWidth="1"/>
    <col min="8504" max="8505" width="0" style="97" hidden="1" customWidth="1"/>
    <col min="8506" max="8515" width="0.85546875" style="97"/>
    <col min="8516" max="8517" width="0" style="97" hidden="1" customWidth="1"/>
    <col min="8518" max="8525" width="0.85546875" style="97"/>
    <col min="8526" max="8526" width="1.5703125" style="97" customWidth="1"/>
    <col min="8527" max="8530" width="0" style="97" hidden="1" customWidth="1"/>
    <col min="8531" max="8539" width="1" style="97" customWidth="1"/>
    <col min="8540" max="8543" width="0" style="97" hidden="1" customWidth="1"/>
    <col min="8544" max="8551" width="0.85546875" style="97"/>
    <col min="8552" max="8552" width="1.28515625" style="97" customWidth="1"/>
    <col min="8553" max="8554" width="0.85546875" style="97" customWidth="1"/>
    <col min="8555" max="8558" width="1.28515625" style="97" customWidth="1"/>
    <col min="8559" max="8748" width="0.85546875" style="97"/>
    <col min="8749" max="8749" width="1.85546875" style="97" customWidth="1"/>
    <col min="8750" max="8758" width="0.85546875" style="97"/>
    <col min="8759" max="8759" width="0.7109375" style="97" customWidth="1"/>
    <col min="8760" max="8761" width="0" style="97" hidden="1" customWidth="1"/>
    <col min="8762" max="8771" width="0.85546875" style="97"/>
    <col min="8772" max="8773" width="0" style="97" hidden="1" customWidth="1"/>
    <col min="8774" max="8781" width="0.85546875" style="97"/>
    <col min="8782" max="8782" width="1.5703125" style="97" customWidth="1"/>
    <col min="8783" max="8786" width="0" style="97" hidden="1" customWidth="1"/>
    <col min="8787" max="8795" width="1" style="97" customWidth="1"/>
    <col min="8796" max="8799" width="0" style="97" hidden="1" customWidth="1"/>
    <col min="8800" max="8807" width="0.85546875" style="97"/>
    <col min="8808" max="8808" width="1.28515625" style="97" customWidth="1"/>
    <col min="8809" max="8810" width="0.85546875" style="97" customWidth="1"/>
    <col min="8811" max="8814" width="1.28515625" style="97" customWidth="1"/>
    <col min="8815" max="9004" width="0.85546875" style="97"/>
    <col min="9005" max="9005" width="1.85546875" style="97" customWidth="1"/>
    <col min="9006" max="9014" width="0.85546875" style="97"/>
    <col min="9015" max="9015" width="0.7109375" style="97" customWidth="1"/>
    <col min="9016" max="9017" width="0" style="97" hidden="1" customWidth="1"/>
    <col min="9018" max="9027" width="0.85546875" style="97"/>
    <col min="9028" max="9029" width="0" style="97" hidden="1" customWidth="1"/>
    <col min="9030" max="9037" width="0.85546875" style="97"/>
    <col min="9038" max="9038" width="1.5703125" style="97" customWidth="1"/>
    <col min="9039" max="9042" width="0" style="97" hidden="1" customWidth="1"/>
    <col min="9043" max="9051" width="1" style="97" customWidth="1"/>
    <col min="9052" max="9055" width="0" style="97" hidden="1" customWidth="1"/>
    <col min="9056" max="9063" width="0.85546875" style="97"/>
    <col min="9064" max="9064" width="1.28515625" style="97" customWidth="1"/>
    <col min="9065" max="9066" width="0.85546875" style="97" customWidth="1"/>
    <col min="9067" max="9070" width="1.28515625" style="97" customWidth="1"/>
    <col min="9071" max="9260" width="0.85546875" style="97"/>
    <col min="9261" max="9261" width="1.85546875" style="97" customWidth="1"/>
    <col min="9262" max="9270" width="0.85546875" style="97"/>
    <col min="9271" max="9271" width="0.7109375" style="97" customWidth="1"/>
    <col min="9272" max="9273" width="0" style="97" hidden="1" customWidth="1"/>
    <col min="9274" max="9283" width="0.85546875" style="97"/>
    <col min="9284" max="9285" width="0" style="97" hidden="1" customWidth="1"/>
    <col min="9286" max="9293" width="0.85546875" style="97"/>
    <col min="9294" max="9294" width="1.5703125" style="97" customWidth="1"/>
    <col min="9295" max="9298" width="0" style="97" hidden="1" customWidth="1"/>
    <col min="9299" max="9307" width="1" style="97" customWidth="1"/>
    <col min="9308" max="9311" width="0" style="97" hidden="1" customWidth="1"/>
    <col min="9312" max="9319" width="0.85546875" style="97"/>
    <col min="9320" max="9320" width="1.28515625" style="97" customWidth="1"/>
    <col min="9321" max="9322" width="0.85546875" style="97" customWidth="1"/>
    <col min="9323" max="9326" width="1.28515625" style="97" customWidth="1"/>
    <col min="9327" max="9516" width="0.85546875" style="97"/>
    <col min="9517" max="9517" width="1.85546875" style="97" customWidth="1"/>
    <col min="9518" max="9526" width="0.85546875" style="97"/>
    <col min="9527" max="9527" width="0.7109375" style="97" customWidth="1"/>
    <col min="9528" max="9529" width="0" style="97" hidden="1" customWidth="1"/>
    <col min="9530" max="9539" width="0.85546875" style="97"/>
    <col min="9540" max="9541" width="0" style="97" hidden="1" customWidth="1"/>
    <col min="9542" max="9549" width="0.85546875" style="97"/>
    <col min="9550" max="9550" width="1.5703125" style="97" customWidth="1"/>
    <col min="9551" max="9554" width="0" style="97" hidden="1" customWidth="1"/>
    <col min="9555" max="9563" width="1" style="97" customWidth="1"/>
    <col min="9564" max="9567" width="0" style="97" hidden="1" customWidth="1"/>
    <col min="9568" max="9575" width="0.85546875" style="97"/>
    <col min="9576" max="9576" width="1.28515625" style="97" customWidth="1"/>
    <col min="9577" max="9578" width="0.85546875" style="97" customWidth="1"/>
    <col min="9579" max="9582" width="1.28515625" style="97" customWidth="1"/>
    <col min="9583" max="9772" width="0.85546875" style="97"/>
    <col min="9773" max="9773" width="1.85546875" style="97" customWidth="1"/>
    <col min="9774" max="9782" width="0.85546875" style="97"/>
    <col min="9783" max="9783" width="0.7109375" style="97" customWidth="1"/>
    <col min="9784" max="9785" width="0" style="97" hidden="1" customWidth="1"/>
    <col min="9786" max="9795" width="0.85546875" style="97"/>
    <col min="9796" max="9797" width="0" style="97" hidden="1" customWidth="1"/>
    <col min="9798" max="9805" width="0.85546875" style="97"/>
    <col min="9806" max="9806" width="1.5703125" style="97" customWidth="1"/>
    <col min="9807" max="9810" width="0" style="97" hidden="1" customWidth="1"/>
    <col min="9811" max="9819" width="1" style="97" customWidth="1"/>
    <col min="9820" max="9823" width="0" style="97" hidden="1" customWidth="1"/>
    <col min="9824" max="9831" width="0.85546875" style="97"/>
    <col min="9832" max="9832" width="1.28515625" style="97" customWidth="1"/>
    <col min="9833" max="9834" width="0.85546875" style="97" customWidth="1"/>
    <col min="9835" max="9838" width="1.28515625" style="97" customWidth="1"/>
    <col min="9839" max="10028" width="0.85546875" style="97"/>
    <col min="10029" max="10029" width="1.85546875" style="97" customWidth="1"/>
    <col min="10030" max="10038" width="0.85546875" style="97"/>
    <col min="10039" max="10039" width="0.7109375" style="97" customWidth="1"/>
    <col min="10040" max="10041" width="0" style="97" hidden="1" customWidth="1"/>
    <col min="10042" max="10051" width="0.85546875" style="97"/>
    <col min="10052" max="10053" width="0" style="97" hidden="1" customWidth="1"/>
    <col min="10054" max="10061" width="0.85546875" style="97"/>
    <col min="10062" max="10062" width="1.5703125" style="97" customWidth="1"/>
    <col min="10063" max="10066" width="0" style="97" hidden="1" customWidth="1"/>
    <col min="10067" max="10075" width="1" style="97" customWidth="1"/>
    <col min="10076" max="10079" width="0" style="97" hidden="1" customWidth="1"/>
    <col min="10080" max="10087" width="0.85546875" style="97"/>
    <col min="10088" max="10088" width="1.28515625" style="97" customWidth="1"/>
    <col min="10089" max="10090" width="0.85546875" style="97" customWidth="1"/>
    <col min="10091" max="10094" width="1.28515625" style="97" customWidth="1"/>
    <col min="10095" max="10284" width="0.85546875" style="97"/>
    <col min="10285" max="10285" width="1.85546875" style="97" customWidth="1"/>
    <col min="10286" max="10294" width="0.85546875" style="97"/>
    <col min="10295" max="10295" width="0.7109375" style="97" customWidth="1"/>
    <col min="10296" max="10297" width="0" style="97" hidden="1" customWidth="1"/>
    <col min="10298" max="10307" width="0.85546875" style="97"/>
    <col min="10308" max="10309" width="0" style="97" hidden="1" customWidth="1"/>
    <col min="10310" max="10317" width="0.85546875" style="97"/>
    <col min="10318" max="10318" width="1.5703125" style="97" customWidth="1"/>
    <col min="10319" max="10322" width="0" style="97" hidden="1" customWidth="1"/>
    <col min="10323" max="10331" width="1" style="97" customWidth="1"/>
    <col min="10332" max="10335" width="0" style="97" hidden="1" customWidth="1"/>
    <col min="10336" max="10343" width="0.85546875" style="97"/>
    <col min="10344" max="10344" width="1.28515625" style="97" customWidth="1"/>
    <col min="10345" max="10346" width="0.85546875" style="97" customWidth="1"/>
    <col min="10347" max="10350" width="1.28515625" style="97" customWidth="1"/>
    <col min="10351" max="10540" width="0.85546875" style="97"/>
    <col min="10541" max="10541" width="1.85546875" style="97" customWidth="1"/>
    <col min="10542" max="10550" width="0.85546875" style="97"/>
    <col min="10551" max="10551" width="0.7109375" style="97" customWidth="1"/>
    <col min="10552" max="10553" width="0" style="97" hidden="1" customWidth="1"/>
    <col min="10554" max="10563" width="0.85546875" style="97"/>
    <col min="10564" max="10565" width="0" style="97" hidden="1" customWidth="1"/>
    <col min="10566" max="10573" width="0.85546875" style="97"/>
    <col min="10574" max="10574" width="1.5703125" style="97" customWidth="1"/>
    <col min="10575" max="10578" width="0" style="97" hidden="1" customWidth="1"/>
    <col min="10579" max="10587" width="1" style="97" customWidth="1"/>
    <col min="10588" max="10591" width="0" style="97" hidden="1" customWidth="1"/>
    <col min="10592" max="10599" width="0.85546875" style="97"/>
    <col min="10600" max="10600" width="1.28515625" style="97" customWidth="1"/>
    <col min="10601" max="10602" width="0.85546875" style="97" customWidth="1"/>
    <col min="10603" max="10606" width="1.28515625" style="97" customWidth="1"/>
    <col min="10607" max="10796" width="0.85546875" style="97"/>
    <col min="10797" max="10797" width="1.85546875" style="97" customWidth="1"/>
    <col min="10798" max="10806" width="0.85546875" style="97"/>
    <col min="10807" max="10807" width="0.7109375" style="97" customWidth="1"/>
    <col min="10808" max="10809" width="0" style="97" hidden="1" customWidth="1"/>
    <col min="10810" max="10819" width="0.85546875" style="97"/>
    <col min="10820" max="10821" width="0" style="97" hidden="1" customWidth="1"/>
    <col min="10822" max="10829" width="0.85546875" style="97"/>
    <col min="10830" max="10830" width="1.5703125" style="97" customWidth="1"/>
    <col min="10831" max="10834" width="0" style="97" hidden="1" customWidth="1"/>
    <col min="10835" max="10843" width="1" style="97" customWidth="1"/>
    <col min="10844" max="10847" width="0" style="97" hidden="1" customWidth="1"/>
    <col min="10848" max="10855" width="0.85546875" style="97"/>
    <col min="10856" max="10856" width="1.28515625" style="97" customWidth="1"/>
    <col min="10857" max="10858" width="0.85546875" style="97" customWidth="1"/>
    <col min="10859" max="10862" width="1.28515625" style="97" customWidth="1"/>
    <col min="10863" max="11052" width="0.85546875" style="97"/>
    <col min="11053" max="11053" width="1.85546875" style="97" customWidth="1"/>
    <col min="11054" max="11062" width="0.85546875" style="97"/>
    <col min="11063" max="11063" width="0.7109375" style="97" customWidth="1"/>
    <col min="11064" max="11065" width="0" style="97" hidden="1" customWidth="1"/>
    <col min="11066" max="11075" width="0.85546875" style="97"/>
    <col min="11076" max="11077" width="0" style="97" hidden="1" customWidth="1"/>
    <col min="11078" max="11085" width="0.85546875" style="97"/>
    <col min="11086" max="11086" width="1.5703125" style="97" customWidth="1"/>
    <col min="11087" max="11090" width="0" style="97" hidden="1" customWidth="1"/>
    <col min="11091" max="11099" width="1" style="97" customWidth="1"/>
    <col min="11100" max="11103" width="0" style="97" hidden="1" customWidth="1"/>
    <col min="11104" max="11111" width="0.85546875" style="97"/>
    <col min="11112" max="11112" width="1.28515625" style="97" customWidth="1"/>
    <col min="11113" max="11114" width="0.85546875" style="97" customWidth="1"/>
    <col min="11115" max="11118" width="1.28515625" style="97" customWidth="1"/>
    <col min="11119" max="11308" width="0.85546875" style="97"/>
    <col min="11309" max="11309" width="1.85546875" style="97" customWidth="1"/>
    <col min="11310" max="11318" width="0.85546875" style="97"/>
    <col min="11319" max="11319" width="0.7109375" style="97" customWidth="1"/>
    <col min="11320" max="11321" width="0" style="97" hidden="1" customWidth="1"/>
    <col min="11322" max="11331" width="0.85546875" style="97"/>
    <col min="11332" max="11333" width="0" style="97" hidden="1" customWidth="1"/>
    <col min="11334" max="11341" width="0.85546875" style="97"/>
    <col min="11342" max="11342" width="1.5703125" style="97" customWidth="1"/>
    <col min="11343" max="11346" width="0" style="97" hidden="1" customWidth="1"/>
    <col min="11347" max="11355" width="1" style="97" customWidth="1"/>
    <col min="11356" max="11359" width="0" style="97" hidden="1" customWidth="1"/>
    <col min="11360" max="11367" width="0.85546875" style="97"/>
    <col min="11368" max="11368" width="1.28515625" style="97" customWidth="1"/>
    <col min="11369" max="11370" width="0.85546875" style="97" customWidth="1"/>
    <col min="11371" max="11374" width="1.28515625" style="97" customWidth="1"/>
    <col min="11375" max="11564" width="0.85546875" style="97"/>
    <col min="11565" max="11565" width="1.85546875" style="97" customWidth="1"/>
    <col min="11566" max="11574" width="0.85546875" style="97"/>
    <col min="11575" max="11575" width="0.7109375" style="97" customWidth="1"/>
    <col min="11576" max="11577" width="0" style="97" hidden="1" customWidth="1"/>
    <col min="11578" max="11587" width="0.85546875" style="97"/>
    <col min="11588" max="11589" width="0" style="97" hidden="1" customWidth="1"/>
    <col min="11590" max="11597" width="0.85546875" style="97"/>
    <col min="11598" max="11598" width="1.5703125" style="97" customWidth="1"/>
    <col min="11599" max="11602" width="0" style="97" hidden="1" customWidth="1"/>
    <col min="11603" max="11611" width="1" style="97" customWidth="1"/>
    <col min="11612" max="11615" width="0" style="97" hidden="1" customWidth="1"/>
    <col min="11616" max="11623" width="0.85546875" style="97"/>
    <col min="11624" max="11624" width="1.28515625" style="97" customWidth="1"/>
    <col min="11625" max="11626" width="0.85546875" style="97" customWidth="1"/>
    <col min="11627" max="11630" width="1.28515625" style="97" customWidth="1"/>
    <col min="11631" max="11820" width="0.85546875" style="97"/>
    <col min="11821" max="11821" width="1.85546875" style="97" customWidth="1"/>
    <col min="11822" max="11830" width="0.85546875" style="97"/>
    <col min="11831" max="11831" width="0.7109375" style="97" customWidth="1"/>
    <col min="11832" max="11833" width="0" style="97" hidden="1" customWidth="1"/>
    <col min="11834" max="11843" width="0.85546875" style="97"/>
    <col min="11844" max="11845" width="0" style="97" hidden="1" customWidth="1"/>
    <col min="11846" max="11853" width="0.85546875" style="97"/>
    <col min="11854" max="11854" width="1.5703125" style="97" customWidth="1"/>
    <col min="11855" max="11858" width="0" style="97" hidden="1" customWidth="1"/>
    <col min="11859" max="11867" width="1" style="97" customWidth="1"/>
    <col min="11868" max="11871" width="0" style="97" hidden="1" customWidth="1"/>
    <col min="11872" max="11879" width="0.85546875" style="97"/>
    <col min="11880" max="11880" width="1.28515625" style="97" customWidth="1"/>
    <col min="11881" max="11882" width="0.85546875" style="97" customWidth="1"/>
    <col min="11883" max="11886" width="1.28515625" style="97" customWidth="1"/>
    <col min="11887" max="12076" width="0.85546875" style="97"/>
    <col min="12077" max="12077" width="1.85546875" style="97" customWidth="1"/>
    <col min="12078" max="12086" width="0.85546875" style="97"/>
    <col min="12087" max="12087" width="0.7109375" style="97" customWidth="1"/>
    <col min="12088" max="12089" width="0" style="97" hidden="1" customWidth="1"/>
    <col min="12090" max="12099" width="0.85546875" style="97"/>
    <col min="12100" max="12101" width="0" style="97" hidden="1" customWidth="1"/>
    <col min="12102" max="12109" width="0.85546875" style="97"/>
    <col min="12110" max="12110" width="1.5703125" style="97" customWidth="1"/>
    <col min="12111" max="12114" width="0" style="97" hidden="1" customWidth="1"/>
    <col min="12115" max="12123" width="1" style="97" customWidth="1"/>
    <col min="12124" max="12127" width="0" style="97" hidden="1" customWidth="1"/>
    <col min="12128" max="12135" width="0.85546875" style="97"/>
    <col min="12136" max="12136" width="1.28515625" style="97" customWidth="1"/>
    <col min="12137" max="12138" width="0.85546875" style="97" customWidth="1"/>
    <col min="12139" max="12142" width="1.28515625" style="97" customWidth="1"/>
    <col min="12143" max="12332" width="0.85546875" style="97"/>
    <col min="12333" max="12333" width="1.85546875" style="97" customWidth="1"/>
    <col min="12334" max="12342" width="0.85546875" style="97"/>
    <col min="12343" max="12343" width="0.7109375" style="97" customWidth="1"/>
    <col min="12344" max="12345" width="0" style="97" hidden="1" customWidth="1"/>
    <col min="12346" max="12355" width="0.85546875" style="97"/>
    <col min="12356" max="12357" width="0" style="97" hidden="1" customWidth="1"/>
    <col min="12358" max="12365" width="0.85546875" style="97"/>
    <col min="12366" max="12366" width="1.5703125" style="97" customWidth="1"/>
    <col min="12367" max="12370" width="0" style="97" hidden="1" customWidth="1"/>
    <col min="12371" max="12379" width="1" style="97" customWidth="1"/>
    <col min="12380" max="12383" width="0" style="97" hidden="1" customWidth="1"/>
    <col min="12384" max="12391" width="0.85546875" style="97"/>
    <col min="12392" max="12392" width="1.28515625" style="97" customWidth="1"/>
    <col min="12393" max="12394" width="0.85546875" style="97" customWidth="1"/>
    <col min="12395" max="12398" width="1.28515625" style="97" customWidth="1"/>
    <col min="12399" max="12588" width="0.85546875" style="97"/>
    <col min="12589" max="12589" width="1.85546875" style="97" customWidth="1"/>
    <col min="12590" max="12598" width="0.85546875" style="97"/>
    <col min="12599" max="12599" width="0.7109375" style="97" customWidth="1"/>
    <col min="12600" max="12601" width="0" style="97" hidden="1" customWidth="1"/>
    <col min="12602" max="12611" width="0.85546875" style="97"/>
    <col min="12612" max="12613" width="0" style="97" hidden="1" customWidth="1"/>
    <col min="12614" max="12621" width="0.85546875" style="97"/>
    <col min="12622" max="12622" width="1.5703125" style="97" customWidth="1"/>
    <col min="12623" max="12626" width="0" style="97" hidden="1" customWidth="1"/>
    <col min="12627" max="12635" width="1" style="97" customWidth="1"/>
    <col min="12636" max="12639" width="0" style="97" hidden="1" customWidth="1"/>
    <col min="12640" max="12647" width="0.85546875" style="97"/>
    <col min="12648" max="12648" width="1.28515625" style="97" customWidth="1"/>
    <col min="12649" max="12650" width="0.85546875" style="97" customWidth="1"/>
    <col min="12651" max="12654" width="1.28515625" style="97" customWidth="1"/>
    <col min="12655" max="12844" width="0.85546875" style="97"/>
    <col min="12845" max="12845" width="1.85546875" style="97" customWidth="1"/>
    <col min="12846" max="12854" width="0.85546875" style="97"/>
    <col min="12855" max="12855" width="0.7109375" style="97" customWidth="1"/>
    <col min="12856" max="12857" width="0" style="97" hidden="1" customWidth="1"/>
    <col min="12858" max="12867" width="0.85546875" style="97"/>
    <col min="12868" max="12869" width="0" style="97" hidden="1" customWidth="1"/>
    <col min="12870" max="12877" width="0.85546875" style="97"/>
    <col min="12878" max="12878" width="1.5703125" style="97" customWidth="1"/>
    <col min="12879" max="12882" width="0" style="97" hidden="1" customWidth="1"/>
    <col min="12883" max="12891" width="1" style="97" customWidth="1"/>
    <col min="12892" max="12895" width="0" style="97" hidden="1" customWidth="1"/>
    <col min="12896" max="12903" width="0.85546875" style="97"/>
    <col min="12904" max="12904" width="1.28515625" style="97" customWidth="1"/>
    <col min="12905" max="12906" width="0.85546875" style="97" customWidth="1"/>
    <col min="12907" max="12910" width="1.28515625" style="97" customWidth="1"/>
    <col min="12911" max="13100" width="0.85546875" style="97"/>
    <col min="13101" max="13101" width="1.85546875" style="97" customWidth="1"/>
    <col min="13102" max="13110" width="0.85546875" style="97"/>
    <col min="13111" max="13111" width="0.7109375" style="97" customWidth="1"/>
    <col min="13112" max="13113" width="0" style="97" hidden="1" customWidth="1"/>
    <col min="13114" max="13123" width="0.85546875" style="97"/>
    <col min="13124" max="13125" width="0" style="97" hidden="1" customWidth="1"/>
    <col min="13126" max="13133" width="0.85546875" style="97"/>
    <col min="13134" max="13134" width="1.5703125" style="97" customWidth="1"/>
    <col min="13135" max="13138" width="0" style="97" hidden="1" customWidth="1"/>
    <col min="13139" max="13147" width="1" style="97" customWidth="1"/>
    <col min="13148" max="13151" width="0" style="97" hidden="1" customWidth="1"/>
    <col min="13152" max="13159" width="0.85546875" style="97"/>
    <col min="13160" max="13160" width="1.28515625" style="97" customWidth="1"/>
    <col min="13161" max="13162" width="0.85546875" style="97" customWidth="1"/>
    <col min="13163" max="13166" width="1.28515625" style="97" customWidth="1"/>
    <col min="13167" max="13356" width="0.85546875" style="97"/>
    <col min="13357" max="13357" width="1.85546875" style="97" customWidth="1"/>
    <col min="13358" max="13366" width="0.85546875" style="97"/>
    <col min="13367" max="13367" width="0.7109375" style="97" customWidth="1"/>
    <col min="13368" max="13369" width="0" style="97" hidden="1" customWidth="1"/>
    <col min="13370" max="13379" width="0.85546875" style="97"/>
    <col min="13380" max="13381" width="0" style="97" hidden="1" customWidth="1"/>
    <col min="13382" max="13389" width="0.85546875" style="97"/>
    <col min="13390" max="13390" width="1.5703125" style="97" customWidth="1"/>
    <col min="13391" max="13394" width="0" style="97" hidden="1" customWidth="1"/>
    <col min="13395" max="13403" width="1" style="97" customWidth="1"/>
    <col min="13404" max="13407" width="0" style="97" hidden="1" customWidth="1"/>
    <col min="13408" max="13415" width="0.85546875" style="97"/>
    <col min="13416" max="13416" width="1.28515625" style="97" customWidth="1"/>
    <col min="13417" max="13418" width="0.85546875" style="97" customWidth="1"/>
    <col min="13419" max="13422" width="1.28515625" style="97" customWidth="1"/>
    <col min="13423" max="13612" width="0.85546875" style="97"/>
    <col min="13613" max="13613" width="1.85546875" style="97" customWidth="1"/>
    <col min="13614" max="13622" width="0.85546875" style="97"/>
    <col min="13623" max="13623" width="0.7109375" style="97" customWidth="1"/>
    <col min="13624" max="13625" width="0" style="97" hidden="1" customWidth="1"/>
    <col min="13626" max="13635" width="0.85546875" style="97"/>
    <col min="13636" max="13637" width="0" style="97" hidden="1" customWidth="1"/>
    <col min="13638" max="13645" width="0.85546875" style="97"/>
    <col min="13646" max="13646" width="1.5703125" style="97" customWidth="1"/>
    <col min="13647" max="13650" width="0" style="97" hidden="1" customWidth="1"/>
    <col min="13651" max="13659" width="1" style="97" customWidth="1"/>
    <col min="13660" max="13663" width="0" style="97" hidden="1" customWidth="1"/>
    <col min="13664" max="13671" width="0.85546875" style="97"/>
    <col min="13672" max="13672" width="1.28515625" style="97" customWidth="1"/>
    <col min="13673" max="13674" width="0.85546875" style="97" customWidth="1"/>
    <col min="13675" max="13678" width="1.28515625" style="97" customWidth="1"/>
    <col min="13679" max="13868" width="0.85546875" style="97"/>
    <col min="13869" max="13869" width="1.85546875" style="97" customWidth="1"/>
    <col min="13870" max="13878" width="0.85546875" style="97"/>
    <col min="13879" max="13879" width="0.7109375" style="97" customWidth="1"/>
    <col min="13880" max="13881" width="0" style="97" hidden="1" customWidth="1"/>
    <col min="13882" max="13891" width="0.85546875" style="97"/>
    <col min="13892" max="13893" width="0" style="97" hidden="1" customWidth="1"/>
    <col min="13894" max="13901" width="0.85546875" style="97"/>
    <col min="13902" max="13902" width="1.5703125" style="97" customWidth="1"/>
    <col min="13903" max="13906" width="0" style="97" hidden="1" customWidth="1"/>
    <col min="13907" max="13915" width="1" style="97" customWidth="1"/>
    <col min="13916" max="13919" width="0" style="97" hidden="1" customWidth="1"/>
    <col min="13920" max="13927" width="0.85546875" style="97"/>
    <col min="13928" max="13928" width="1.28515625" style="97" customWidth="1"/>
    <col min="13929" max="13930" width="0.85546875" style="97" customWidth="1"/>
    <col min="13931" max="13934" width="1.28515625" style="97" customWidth="1"/>
    <col min="13935" max="14124" width="0.85546875" style="97"/>
    <col min="14125" max="14125" width="1.85546875" style="97" customWidth="1"/>
    <col min="14126" max="14134" width="0.85546875" style="97"/>
    <col min="14135" max="14135" width="0.7109375" style="97" customWidth="1"/>
    <col min="14136" max="14137" width="0" style="97" hidden="1" customWidth="1"/>
    <col min="14138" max="14147" width="0.85546875" style="97"/>
    <col min="14148" max="14149" width="0" style="97" hidden="1" customWidth="1"/>
    <col min="14150" max="14157" width="0.85546875" style="97"/>
    <col min="14158" max="14158" width="1.5703125" style="97" customWidth="1"/>
    <col min="14159" max="14162" width="0" style="97" hidden="1" customWidth="1"/>
    <col min="14163" max="14171" width="1" style="97" customWidth="1"/>
    <col min="14172" max="14175" width="0" style="97" hidden="1" customWidth="1"/>
    <col min="14176" max="14183" width="0.85546875" style="97"/>
    <col min="14184" max="14184" width="1.28515625" style="97" customWidth="1"/>
    <col min="14185" max="14186" width="0.85546875" style="97" customWidth="1"/>
    <col min="14187" max="14190" width="1.28515625" style="97" customWidth="1"/>
    <col min="14191" max="14380" width="0.85546875" style="97"/>
    <col min="14381" max="14381" width="1.85546875" style="97" customWidth="1"/>
    <col min="14382" max="14390" width="0.85546875" style="97"/>
    <col min="14391" max="14391" width="0.7109375" style="97" customWidth="1"/>
    <col min="14392" max="14393" width="0" style="97" hidden="1" customWidth="1"/>
    <col min="14394" max="14403" width="0.85546875" style="97"/>
    <col min="14404" max="14405" width="0" style="97" hidden="1" customWidth="1"/>
    <col min="14406" max="14413" width="0.85546875" style="97"/>
    <col min="14414" max="14414" width="1.5703125" style="97" customWidth="1"/>
    <col min="14415" max="14418" width="0" style="97" hidden="1" customWidth="1"/>
    <col min="14419" max="14427" width="1" style="97" customWidth="1"/>
    <col min="14428" max="14431" width="0" style="97" hidden="1" customWidth="1"/>
    <col min="14432" max="14439" width="0.85546875" style="97"/>
    <col min="14440" max="14440" width="1.28515625" style="97" customWidth="1"/>
    <col min="14441" max="14442" width="0.85546875" style="97" customWidth="1"/>
    <col min="14443" max="14446" width="1.28515625" style="97" customWidth="1"/>
    <col min="14447" max="14636" width="0.85546875" style="97"/>
    <col min="14637" max="14637" width="1.85546875" style="97" customWidth="1"/>
    <col min="14638" max="14646" width="0.85546875" style="97"/>
    <col min="14647" max="14647" width="0.7109375" style="97" customWidth="1"/>
    <col min="14648" max="14649" width="0" style="97" hidden="1" customWidth="1"/>
    <col min="14650" max="14659" width="0.85546875" style="97"/>
    <col min="14660" max="14661" width="0" style="97" hidden="1" customWidth="1"/>
    <col min="14662" max="14669" width="0.85546875" style="97"/>
    <col min="14670" max="14670" width="1.5703125" style="97" customWidth="1"/>
    <col min="14671" max="14674" width="0" style="97" hidden="1" customWidth="1"/>
    <col min="14675" max="14683" width="1" style="97" customWidth="1"/>
    <col min="14684" max="14687" width="0" style="97" hidden="1" customWidth="1"/>
    <col min="14688" max="14695" width="0.85546875" style="97"/>
    <col min="14696" max="14696" width="1.28515625" style="97" customWidth="1"/>
    <col min="14697" max="14698" width="0.85546875" style="97" customWidth="1"/>
    <col min="14699" max="14702" width="1.28515625" style="97" customWidth="1"/>
    <col min="14703" max="14892" width="0.85546875" style="97"/>
    <col min="14893" max="14893" width="1.85546875" style="97" customWidth="1"/>
    <col min="14894" max="14902" width="0.85546875" style="97"/>
    <col min="14903" max="14903" width="0.7109375" style="97" customWidth="1"/>
    <col min="14904" max="14905" width="0" style="97" hidden="1" customWidth="1"/>
    <col min="14906" max="14915" width="0.85546875" style="97"/>
    <col min="14916" max="14917" width="0" style="97" hidden="1" customWidth="1"/>
    <col min="14918" max="14925" width="0.85546875" style="97"/>
    <col min="14926" max="14926" width="1.5703125" style="97" customWidth="1"/>
    <col min="14927" max="14930" width="0" style="97" hidden="1" customWidth="1"/>
    <col min="14931" max="14939" width="1" style="97" customWidth="1"/>
    <col min="14940" max="14943" width="0" style="97" hidden="1" customWidth="1"/>
    <col min="14944" max="14951" width="0.85546875" style="97"/>
    <col min="14952" max="14952" width="1.28515625" style="97" customWidth="1"/>
    <col min="14953" max="14954" width="0.85546875" style="97" customWidth="1"/>
    <col min="14955" max="14958" width="1.28515625" style="97" customWidth="1"/>
    <col min="14959" max="15148" width="0.85546875" style="97"/>
    <col min="15149" max="15149" width="1.85546875" style="97" customWidth="1"/>
    <col min="15150" max="15158" width="0.85546875" style="97"/>
    <col min="15159" max="15159" width="0.7109375" style="97" customWidth="1"/>
    <col min="15160" max="15161" width="0" style="97" hidden="1" customWidth="1"/>
    <col min="15162" max="15171" width="0.85546875" style="97"/>
    <col min="15172" max="15173" width="0" style="97" hidden="1" customWidth="1"/>
    <col min="15174" max="15181" width="0.85546875" style="97"/>
    <col min="15182" max="15182" width="1.5703125" style="97" customWidth="1"/>
    <col min="15183" max="15186" width="0" style="97" hidden="1" customWidth="1"/>
    <col min="15187" max="15195" width="1" style="97" customWidth="1"/>
    <col min="15196" max="15199" width="0" style="97" hidden="1" customWidth="1"/>
    <col min="15200" max="15207" width="0.85546875" style="97"/>
    <col min="15208" max="15208" width="1.28515625" style="97" customWidth="1"/>
    <col min="15209" max="15210" width="0.85546875" style="97" customWidth="1"/>
    <col min="15211" max="15214" width="1.28515625" style="97" customWidth="1"/>
    <col min="15215" max="15404" width="0.85546875" style="97"/>
    <col min="15405" max="15405" width="1.85546875" style="97" customWidth="1"/>
    <col min="15406" max="15414" width="0.85546875" style="97"/>
    <col min="15415" max="15415" width="0.7109375" style="97" customWidth="1"/>
    <col min="15416" max="15417" width="0" style="97" hidden="1" customWidth="1"/>
    <col min="15418" max="15427" width="0.85546875" style="97"/>
    <col min="15428" max="15429" width="0" style="97" hidden="1" customWidth="1"/>
    <col min="15430" max="15437" width="0.85546875" style="97"/>
    <col min="15438" max="15438" width="1.5703125" style="97" customWidth="1"/>
    <col min="15439" max="15442" width="0" style="97" hidden="1" customWidth="1"/>
    <col min="15443" max="15451" width="1" style="97" customWidth="1"/>
    <col min="15452" max="15455" width="0" style="97" hidden="1" customWidth="1"/>
    <col min="15456" max="15463" width="0.85546875" style="97"/>
    <col min="15464" max="15464" width="1.28515625" style="97" customWidth="1"/>
    <col min="15465" max="15466" width="0.85546875" style="97" customWidth="1"/>
    <col min="15467" max="15470" width="1.28515625" style="97" customWidth="1"/>
    <col min="15471" max="15660" width="0.85546875" style="97"/>
    <col min="15661" max="15661" width="1.85546875" style="97" customWidth="1"/>
    <col min="15662" max="15670" width="0.85546875" style="97"/>
    <col min="15671" max="15671" width="0.7109375" style="97" customWidth="1"/>
    <col min="15672" max="15673" width="0" style="97" hidden="1" customWidth="1"/>
    <col min="15674" max="15683" width="0.85546875" style="97"/>
    <col min="15684" max="15685" width="0" style="97" hidden="1" customWidth="1"/>
    <col min="15686" max="15693" width="0.85546875" style="97"/>
    <col min="15694" max="15694" width="1.5703125" style="97" customWidth="1"/>
    <col min="15695" max="15698" width="0" style="97" hidden="1" customWidth="1"/>
    <col min="15699" max="15707" width="1" style="97" customWidth="1"/>
    <col min="15708" max="15711" width="0" style="97" hidden="1" customWidth="1"/>
    <col min="15712" max="15719" width="0.85546875" style="97"/>
    <col min="15720" max="15720" width="1.28515625" style="97" customWidth="1"/>
    <col min="15721" max="15722" width="0.85546875" style="97" customWidth="1"/>
    <col min="15723" max="15726" width="1.28515625" style="97" customWidth="1"/>
    <col min="15727" max="15916" width="0.85546875" style="97"/>
    <col min="15917" max="15917" width="1.85546875" style="97" customWidth="1"/>
    <col min="15918" max="15926" width="0.85546875" style="97"/>
    <col min="15927" max="15927" width="0.7109375" style="97" customWidth="1"/>
    <col min="15928" max="15929" width="0" style="97" hidden="1" customWidth="1"/>
    <col min="15930" max="15939" width="0.85546875" style="97"/>
    <col min="15940" max="15941" width="0" style="97" hidden="1" customWidth="1"/>
    <col min="15942" max="15949" width="0.85546875" style="97"/>
    <col min="15950" max="15950" width="1.5703125" style="97" customWidth="1"/>
    <col min="15951" max="15954" width="0" style="97" hidden="1" customWidth="1"/>
    <col min="15955" max="15963" width="1" style="97" customWidth="1"/>
    <col min="15964" max="15967" width="0" style="97" hidden="1" customWidth="1"/>
    <col min="15968" max="15975" width="0.85546875" style="97"/>
    <col min="15976" max="15976" width="1.28515625" style="97" customWidth="1"/>
    <col min="15977" max="15978" width="0.85546875" style="97" customWidth="1"/>
    <col min="15979" max="15982" width="1.28515625" style="97" customWidth="1"/>
    <col min="15983" max="16172" width="0.85546875" style="97"/>
    <col min="16173" max="16173" width="1.85546875" style="97" customWidth="1"/>
    <col min="16174" max="16182" width="0.85546875" style="97"/>
    <col min="16183" max="16183" width="0.7109375" style="97" customWidth="1"/>
    <col min="16184" max="16185" width="0" style="97" hidden="1" customWidth="1"/>
    <col min="16186" max="16195" width="0.85546875" style="97"/>
    <col min="16196" max="16197" width="0" style="97" hidden="1" customWidth="1"/>
    <col min="16198" max="16205" width="0.85546875" style="97"/>
    <col min="16206" max="16206" width="1.5703125" style="97" customWidth="1"/>
    <col min="16207" max="16210" width="0" style="97" hidden="1" customWidth="1"/>
    <col min="16211" max="16219" width="1" style="97" customWidth="1"/>
    <col min="16220" max="16223" width="0" style="97" hidden="1" customWidth="1"/>
    <col min="16224" max="16231" width="0.85546875" style="97"/>
    <col min="16232" max="16232" width="1.28515625" style="97" customWidth="1"/>
    <col min="16233" max="16234" width="0.85546875" style="97" customWidth="1"/>
    <col min="16235" max="16238" width="1.28515625" style="97" customWidth="1"/>
    <col min="16239" max="16384" width="0.85546875" style="97"/>
  </cols>
  <sheetData>
    <row r="1" spans="1:108" ht="12" customHeight="1"/>
    <row r="2" spans="1:108" ht="15.75">
      <c r="A2" s="241" t="s">
        <v>227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41"/>
      <c r="DC2" s="241"/>
      <c r="DD2" s="241"/>
    </row>
    <row r="3" spans="1:108" s="98" customFormat="1" ht="16.5" customHeight="1">
      <c r="K3" s="167" t="s">
        <v>123</v>
      </c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167"/>
      <c r="AV3" s="167"/>
      <c r="AW3" s="167"/>
      <c r="AX3" s="167"/>
      <c r="AY3" s="167"/>
      <c r="AZ3" s="167"/>
      <c r="BA3" s="167"/>
      <c r="BB3" s="167"/>
      <c r="BC3" s="167"/>
      <c r="BD3" s="167"/>
      <c r="BE3" s="167"/>
      <c r="BF3" s="167"/>
      <c r="BG3" s="167"/>
      <c r="BH3" s="167"/>
      <c r="BI3" s="167"/>
      <c r="BJ3" s="167"/>
      <c r="BK3" s="167"/>
      <c r="BL3" s="167"/>
      <c r="BM3" s="167"/>
      <c r="BN3" s="167"/>
      <c r="BO3" s="167"/>
      <c r="BP3" s="167"/>
      <c r="BQ3" s="167"/>
      <c r="BR3" s="167"/>
      <c r="BS3" s="167"/>
      <c r="BT3" s="167"/>
      <c r="BU3" s="167"/>
      <c r="BV3" s="167"/>
      <c r="BW3" s="167"/>
      <c r="BX3" s="167"/>
      <c r="BY3" s="167"/>
      <c r="BZ3" s="167"/>
      <c r="CA3" s="167"/>
      <c r="CB3" s="167"/>
      <c r="CC3" s="167"/>
      <c r="CD3" s="167"/>
      <c r="CE3" s="167"/>
      <c r="CF3" s="167"/>
      <c r="CG3" s="167"/>
      <c r="CH3" s="167"/>
      <c r="CI3" s="167"/>
      <c r="CJ3" s="167"/>
      <c r="CK3" s="167"/>
      <c r="CL3" s="167"/>
      <c r="CM3" s="167"/>
      <c r="CN3" s="167"/>
      <c r="CO3" s="167"/>
      <c r="CP3" s="167"/>
      <c r="CQ3" s="167"/>
      <c r="CR3" s="167"/>
      <c r="CS3" s="167"/>
      <c r="CT3" s="167"/>
    </row>
    <row r="4" spans="1:108" s="99" customFormat="1" ht="13.5" customHeight="1">
      <c r="K4" s="168" t="s">
        <v>166</v>
      </c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168"/>
      <c r="BQ4" s="168"/>
      <c r="BR4" s="168"/>
      <c r="BS4" s="168"/>
      <c r="BT4" s="168"/>
      <c r="BU4" s="168"/>
      <c r="BV4" s="168"/>
      <c r="BW4" s="168"/>
      <c r="BX4" s="168"/>
      <c r="BY4" s="168"/>
      <c r="BZ4" s="168"/>
      <c r="CA4" s="168"/>
      <c r="CB4" s="168"/>
      <c r="CC4" s="168"/>
      <c r="CD4" s="168"/>
      <c r="CE4" s="168"/>
      <c r="CF4" s="168"/>
      <c r="CG4" s="168"/>
      <c r="CH4" s="168"/>
      <c r="CI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168"/>
    </row>
    <row r="5" spans="1:108" ht="3.75" customHeight="1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</row>
    <row r="6" spans="1:108" s="100" customFormat="1">
      <c r="A6" s="213" t="s">
        <v>209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  <c r="W6" s="214"/>
      <c r="X6" s="214"/>
      <c r="Y6" s="214"/>
      <c r="Z6" s="214"/>
      <c r="AA6" s="214"/>
      <c r="AB6" s="214"/>
      <c r="AC6" s="214"/>
      <c r="AD6" s="214"/>
      <c r="AE6" s="214"/>
      <c r="AF6" s="214"/>
      <c r="AG6" s="214"/>
      <c r="AH6" s="214"/>
      <c r="AI6" s="214"/>
      <c r="AJ6" s="214"/>
      <c r="AK6" s="214"/>
      <c r="AL6" s="214"/>
      <c r="AM6" s="214"/>
      <c r="AN6" s="214"/>
      <c r="AO6" s="214"/>
      <c r="AP6" s="214"/>
      <c r="AQ6" s="214"/>
      <c r="AR6" s="214"/>
      <c r="AS6" s="215"/>
      <c r="AT6" s="219" t="s">
        <v>168</v>
      </c>
      <c r="AU6" s="220"/>
      <c r="AV6" s="220"/>
      <c r="AW6" s="220"/>
      <c r="AX6" s="220"/>
      <c r="AY6" s="220"/>
      <c r="AZ6" s="220"/>
      <c r="BA6" s="220"/>
      <c r="BB6" s="220"/>
      <c r="BC6" s="220"/>
      <c r="BD6" s="220"/>
      <c r="BE6" s="220"/>
      <c r="BF6" s="220"/>
      <c r="BG6" s="220"/>
      <c r="BH6" s="220"/>
      <c r="BI6" s="220"/>
      <c r="BJ6" s="220"/>
      <c r="BK6" s="220"/>
      <c r="BL6" s="220"/>
      <c r="BM6" s="220"/>
      <c r="BN6" s="220"/>
      <c r="BO6" s="220"/>
      <c r="BP6" s="220"/>
      <c r="BQ6" s="221"/>
      <c r="BR6" s="213" t="s">
        <v>169</v>
      </c>
      <c r="BS6" s="214"/>
      <c r="BT6" s="214"/>
      <c r="BU6" s="214"/>
      <c r="BV6" s="214"/>
      <c r="BW6" s="214"/>
      <c r="BX6" s="214"/>
      <c r="BY6" s="214"/>
      <c r="BZ6" s="214"/>
      <c r="CA6" s="214"/>
      <c r="CB6" s="214"/>
      <c r="CC6" s="214"/>
      <c r="CD6" s="215"/>
      <c r="CE6" s="213" t="s">
        <v>170</v>
      </c>
      <c r="CF6" s="214"/>
      <c r="CG6" s="214"/>
      <c r="CH6" s="214"/>
      <c r="CI6" s="214"/>
      <c r="CJ6" s="214"/>
      <c r="CK6" s="214"/>
      <c r="CL6" s="214"/>
      <c r="CM6" s="214"/>
      <c r="CN6" s="214"/>
      <c r="CO6" s="214"/>
      <c r="CP6" s="214"/>
      <c r="CQ6" s="215"/>
      <c r="CR6" s="213" t="s">
        <v>171</v>
      </c>
      <c r="CS6" s="214"/>
      <c r="CT6" s="214"/>
      <c r="CU6" s="214"/>
      <c r="CV6" s="214"/>
      <c r="CW6" s="214"/>
      <c r="CX6" s="214"/>
      <c r="CY6" s="214"/>
      <c r="CZ6" s="214"/>
      <c r="DA6" s="214"/>
      <c r="DB6" s="214"/>
      <c r="DC6" s="214"/>
      <c r="DD6" s="215"/>
    </row>
    <row r="7" spans="1:108" s="100" customFormat="1" ht="45.75" customHeight="1">
      <c r="A7" s="216"/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  <c r="AA7" s="217"/>
      <c r="AB7" s="217"/>
      <c r="AC7" s="217"/>
      <c r="AD7" s="217"/>
      <c r="AE7" s="217"/>
      <c r="AF7" s="217"/>
      <c r="AG7" s="217"/>
      <c r="AH7" s="217"/>
      <c r="AI7" s="217"/>
      <c r="AJ7" s="217"/>
      <c r="AK7" s="217"/>
      <c r="AL7" s="217"/>
      <c r="AM7" s="217"/>
      <c r="AN7" s="217"/>
      <c r="AO7" s="217"/>
      <c r="AP7" s="217"/>
      <c r="AQ7" s="217"/>
      <c r="AR7" s="217"/>
      <c r="AS7" s="218"/>
      <c r="AT7" s="219" t="s">
        <v>172</v>
      </c>
      <c r="AU7" s="220"/>
      <c r="AV7" s="220"/>
      <c r="AW7" s="220"/>
      <c r="AX7" s="220"/>
      <c r="AY7" s="220"/>
      <c r="AZ7" s="220"/>
      <c r="BA7" s="220"/>
      <c r="BB7" s="220"/>
      <c r="BC7" s="220"/>
      <c r="BD7" s="220"/>
      <c r="BE7" s="221"/>
      <c r="BF7" s="219" t="s">
        <v>173</v>
      </c>
      <c r="BG7" s="220"/>
      <c r="BH7" s="220"/>
      <c r="BI7" s="220"/>
      <c r="BJ7" s="220"/>
      <c r="BK7" s="220"/>
      <c r="BL7" s="220"/>
      <c r="BM7" s="220"/>
      <c r="BN7" s="220"/>
      <c r="BO7" s="220"/>
      <c r="BP7" s="220"/>
      <c r="BQ7" s="221"/>
      <c r="BR7" s="216"/>
      <c r="BS7" s="217"/>
      <c r="BT7" s="217"/>
      <c r="BU7" s="217"/>
      <c r="BV7" s="217"/>
      <c r="BW7" s="217"/>
      <c r="BX7" s="217"/>
      <c r="BY7" s="217"/>
      <c r="BZ7" s="217"/>
      <c r="CA7" s="217"/>
      <c r="CB7" s="217"/>
      <c r="CC7" s="217"/>
      <c r="CD7" s="218"/>
      <c r="CE7" s="216"/>
      <c r="CF7" s="217"/>
      <c r="CG7" s="217"/>
      <c r="CH7" s="217"/>
      <c r="CI7" s="217"/>
      <c r="CJ7" s="217"/>
      <c r="CK7" s="217"/>
      <c r="CL7" s="217"/>
      <c r="CM7" s="217"/>
      <c r="CN7" s="217"/>
      <c r="CO7" s="217"/>
      <c r="CP7" s="217"/>
      <c r="CQ7" s="218"/>
      <c r="CR7" s="216"/>
      <c r="CS7" s="217"/>
      <c r="CT7" s="217"/>
      <c r="CU7" s="217"/>
      <c r="CV7" s="217"/>
      <c r="CW7" s="217"/>
      <c r="CX7" s="217"/>
      <c r="CY7" s="217"/>
      <c r="CZ7" s="217"/>
      <c r="DA7" s="217"/>
      <c r="DB7" s="217"/>
      <c r="DC7" s="217"/>
      <c r="DD7" s="218"/>
    </row>
    <row r="8" spans="1:108" s="101" customFormat="1">
      <c r="A8" s="209">
        <v>1</v>
      </c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210"/>
      <c r="N8" s="210"/>
      <c r="O8" s="210"/>
      <c r="P8" s="210"/>
      <c r="Q8" s="210"/>
      <c r="R8" s="210"/>
      <c r="S8" s="210"/>
      <c r="T8" s="210"/>
      <c r="U8" s="210"/>
      <c r="V8" s="210"/>
      <c r="W8" s="210"/>
      <c r="X8" s="210"/>
      <c r="Y8" s="210"/>
      <c r="Z8" s="210"/>
      <c r="AA8" s="210"/>
      <c r="AB8" s="210"/>
      <c r="AC8" s="210"/>
      <c r="AD8" s="210"/>
      <c r="AE8" s="210"/>
      <c r="AF8" s="210"/>
      <c r="AG8" s="210"/>
      <c r="AH8" s="210"/>
      <c r="AI8" s="210"/>
      <c r="AJ8" s="210"/>
      <c r="AK8" s="210"/>
      <c r="AL8" s="210"/>
      <c r="AM8" s="210"/>
      <c r="AN8" s="210"/>
      <c r="AO8" s="210"/>
      <c r="AP8" s="210"/>
      <c r="AQ8" s="210"/>
      <c r="AR8" s="210"/>
      <c r="AS8" s="211"/>
      <c r="AT8" s="209">
        <v>2</v>
      </c>
      <c r="AU8" s="210"/>
      <c r="AV8" s="210"/>
      <c r="AW8" s="210"/>
      <c r="AX8" s="210"/>
      <c r="AY8" s="210"/>
      <c r="AZ8" s="210"/>
      <c r="BA8" s="210"/>
      <c r="BB8" s="210"/>
      <c r="BC8" s="210"/>
      <c r="BD8" s="210"/>
      <c r="BE8" s="211"/>
      <c r="BF8" s="209">
        <v>3</v>
      </c>
      <c r="BG8" s="210"/>
      <c r="BH8" s="210"/>
      <c r="BI8" s="210"/>
      <c r="BJ8" s="210"/>
      <c r="BK8" s="210"/>
      <c r="BL8" s="210"/>
      <c r="BM8" s="210"/>
      <c r="BN8" s="210"/>
      <c r="BO8" s="210"/>
      <c r="BP8" s="210"/>
      <c r="BQ8" s="211"/>
      <c r="BR8" s="209">
        <v>4</v>
      </c>
      <c r="BS8" s="210"/>
      <c r="BT8" s="210"/>
      <c r="BU8" s="210"/>
      <c r="BV8" s="210"/>
      <c r="BW8" s="210"/>
      <c r="BX8" s="210"/>
      <c r="BY8" s="210"/>
      <c r="BZ8" s="210"/>
      <c r="CA8" s="210"/>
      <c r="CB8" s="210"/>
      <c r="CC8" s="210"/>
      <c r="CD8" s="211"/>
      <c r="CE8" s="209">
        <v>5</v>
      </c>
      <c r="CF8" s="210"/>
      <c r="CG8" s="210"/>
      <c r="CH8" s="210"/>
      <c r="CI8" s="210"/>
      <c r="CJ8" s="210"/>
      <c r="CK8" s="210"/>
      <c r="CL8" s="210"/>
      <c r="CM8" s="210"/>
      <c r="CN8" s="210"/>
      <c r="CO8" s="210"/>
      <c r="CP8" s="210"/>
      <c r="CQ8" s="211"/>
      <c r="CR8" s="209">
        <v>6</v>
      </c>
      <c r="CS8" s="210"/>
      <c r="CT8" s="210"/>
      <c r="CU8" s="210"/>
      <c r="CV8" s="210"/>
      <c r="CW8" s="210"/>
      <c r="CX8" s="210"/>
      <c r="CY8" s="210"/>
      <c r="CZ8" s="210"/>
      <c r="DA8" s="210"/>
      <c r="DB8" s="210"/>
      <c r="DC8" s="210"/>
      <c r="DD8" s="211"/>
    </row>
    <row r="9" spans="1:108" ht="73.5" customHeight="1">
      <c r="A9" s="102"/>
      <c r="B9" s="169" t="s">
        <v>228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69"/>
      <c r="AI9" s="169"/>
      <c r="AJ9" s="169"/>
      <c r="AK9" s="169"/>
      <c r="AL9" s="169"/>
      <c r="AM9" s="169"/>
      <c r="AN9" s="169"/>
      <c r="AO9" s="169"/>
      <c r="AP9" s="169"/>
      <c r="AQ9" s="169"/>
      <c r="AR9" s="169"/>
      <c r="AS9" s="170"/>
      <c r="AT9" s="171">
        <v>1</v>
      </c>
      <c r="AU9" s="172"/>
      <c r="AV9" s="172"/>
      <c r="AW9" s="172"/>
      <c r="AX9" s="172"/>
      <c r="AY9" s="172"/>
      <c r="AZ9" s="172"/>
      <c r="BA9" s="172"/>
      <c r="BB9" s="172"/>
      <c r="BC9" s="172"/>
      <c r="BD9" s="172"/>
      <c r="BE9" s="173"/>
      <c r="BF9" s="171">
        <v>1</v>
      </c>
      <c r="BG9" s="172"/>
      <c r="BH9" s="172"/>
      <c r="BI9" s="172"/>
      <c r="BJ9" s="172"/>
      <c r="BK9" s="172"/>
      <c r="BL9" s="172"/>
      <c r="BM9" s="172"/>
      <c r="BN9" s="172"/>
      <c r="BO9" s="172"/>
      <c r="BP9" s="172"/>
      <c r="BQ9" s="173"/>
      <c r="BR9" s="171">
        <v>100</v>
      </c>
      <c r="BS9" s="172"/>
      <c r="BT9" s="172"/>
      <c r="BU9" s="172"/>
      <c r="BV9" s="172"/>
      <c r="BW9" s="172"/>
      <c r="BX9" s="172"/>
      <c r="BY9" s="172"/>
      <c r="BZ9" s="172"/>
      <c r="CA9" s="172"/>
      <c r="CB9" s="172"/>
      <c r="CC9" s="172"/>
      <c r="CD9" s="173"/>
      <c r="CE9" s="171" t="s">
        <v>177</v>
      </c>
      <c r="CF9" s="172"/>
      <c r="CG9" s="172"/>
      <c r="CH9" s="172"/>
      <c r="CI9" s="172"/>
      <c r="CJ9" s="172"/>
      <c r="CK9" s="172"/>
      <c r="CL9" s="172"/>
      <c r="CM9" s="172"/>
      <c r="CN9" s="172"/>
      <c r="CO9" s="172"/>
      <c r="CP9" s="172"/>
      <c r="CQ9" s="173"/>
      <c r="CR9" s="255">
        <v>2</v>
      </c>
      <c r="CS9" s="256"/>
      <c r="CT9" s="256"/>
      <c r="CU9" s="256"/>
      <c r="CV9" s="256"/>
      <c r="CW9" s="256"/>
      <c r="CX9" s="256"/>
      <c r="CY9" s="256"/>
      <c r="CZ9" s="256"/>
      <c r="DA9" s="256"/>
      <c r="DB9" s="256"/>
      <c r="DC9" s="256"/>
      <c r="DD9" s="257"/>
    </row>
    <row r="10" spans="1:108">
      <c r="A10" s="102"/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/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70"/>
      <c r="AT10" s="171"/>
      <c r="AU10" s="172"/>
      <c r="AV10" s="172"/>
      <c r="AW10" s="172"/>
      <c r="AX10" s="172"/>
      <c r="AY10" s="172"/>
      <c r="AZ10" s="172"/>
      <c r="BA10" s="172"/>
      <c r="BB10" s="172"/>
      <c r="BC10" s="172"/>
      <c r="BD10" s="172"/>
      <c r="BE10" s="173"/>
      <c r="BF10" s="171"/>
      <c r="BG10" s="172"/>
      <c r="BH10" s="172"/>
      <c r="BI10" s="172"/>
      <c r="BJ10" s="172"/>
      <c r="BK10" s="172"/>
      <c r="BL10" s="172"/>
      <c r="BM10" s="172"/>
      <c r="BN10" s="172"/>
      <c r="BO10" s="172"/>
      <c r="BP10" s="172"/>
      <c r="BQ10" s="173"/>
      <c r="BR10" s="171"/>
      <c r="BS10" s="172"/>
      <c r="BT10" s="172"/>
      <c r="BU10" s="172"/>
      <c r="BV10" s="172"/>
      <c r="BW10" s="172"/>
      <c r="BX10" s="172"/>
      <c r="BY10" s="172"/>
      <c r="BZ10" s="172"/>
      <c r="CA10" s="172"/>
      <c r="CB10" s="172"/>
      <c r="CC10" s="172"/>
      <c r="CD10" s="173"/>
      <c r="CE10" s="171"/>
      <c r="CF10" s="172"/>
      <c r="CG10" s="172"/>
      <c r="CH10" s="172"/>
      <c r="CI10" s="172"/>
      <c r="CJ10" s="172"/>
      <c r="CK10" s="172"/>
      <c r="CL10" s="172"/>
      <c r="CM10" s="172"/>
      <c r="CN10" s="172"/>
      <c r="CO10" s="172"/>
      <c r="CP10" s="172"/>
      <c r="CQ10" s="173"/>
      <c r="CR10" s="255"/>
      <c r="CS10" s="256"/>
      <c r="CT10" s="256"/>
      <c r="CU10" s="256"/>
      <c r="CV10" s="256"/>
      <c r="CW10" s="256"/>
      <c r="CX10" s="256"/>
      <c r="CY10" s="256"/>
      <c r="CZ10" s="256"/>
      <c r="DA10" s="256"/>
      <c r="DB10" s="256"/>
      <c r="DC10" s="256"/>
      <c r="DD10" s="257"/>
    </row>
    <row r="11" spans="1:108" ht="29.25" customHeight="1">
      <c r="A11" s="102"/>
      <c r="B11" s="169" t="s">
        <v>229</v>
      </c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69"/>
      <c r="AI11" s="169"/>
      <c r="AJ11" s="169"/>
      <c r="AK11" s="169"/>
      <c r="AL11" s="169"/>
      <c r="AM11" s="169"/>
      <c r="AN11" s="169"/>
      <c r="AO11" s="169"/>
      <c r="AP11" s="169"/>
      <c r="AQ11" s="169"/>
      <c r="AR11" s="169"/>
      <c r="AS11" s="170"/>
      <c r="AT11" s="171" t="s">
        <v>91</v>
      </c>
      <c r="AU11" s="172"/>
      <c r="AV11" s="172"/>
      <c r="AW11" s="172"/>
      <c r="AX11" s="172"/>
      <c r="AY11" s="172"/>
      <c r="AZ11" s="172"/>
      <c r="BA11" s="172"/>
      <c r="BB11" s="172"/>
      <c r="BC11" s="172"/>
      <c r="BD11" s="172"/>
      <c r="BE11" s="173"/>
      <c r="BF11" s="171" t="s">
        <v>91</v>
      </c>
      <c r="BG11" s="172"/>
      <c r="BH11" s="172"/>
      <c r="BI11" s="172"/>
      <c r="BJ11" s="172"/>
      <c r="BK11" s="172"/>
      <c r="BL11" s="172"/>
      <c r="BM11" s="172"/>
      <c r="BN11" s="172"/>
      <c r="BO11" s="172"/>
      <c r="BP11" s="172"/>
      <c r="BQ11" s="173"/>
      <c r="BR11" s="171" t="s">
        <v>91</v>
      </c>
      <c r="BS11" s="172"/>
      <c r="BT11" s="172"/>
      <c r="BU11" s="172"/>
      <c r="BV11" s="172"/>
      <c r="BW11" s="172"/>
      <c r="BX11" s="172"/>
      <c r="BY11" s="172"/>
      <c r="BZ11" s="172"/>
      <c r="CA11" s="172"/>
      <c r="CB11" s="172"/>
      <c r="CC11" s="172"/>
      <c r="CD11" s="173"/>
      <c r="CE11" s="171" t="s">
        <v>91</v>
      </c>
      <c r="CF11" s="172"/>
      <c r="CG11" s="172"/>
      <c r="CH11" s="172"/>
      <c r="CI11" s="172"/>
      <c r="CJ11" s="172"/>
      <c r="CK11" s="172"/>
      <c r="CL11" s="172"/>
      <c r="CM11" s="172"/>
      <c r="CN11" s="172"/>
      <c r="CO11" s="172"/>
      <c r="CP11" s="172"/>
      <c r="CQ11" s="173"/>
      <c r="CR11" s="255">
        <f>(CR13+CR15+CR17+CR19+CR21+CR23)/6</f>
        <v>1.5</v>
      </c>
      <c r="CS11" s="256"/>
      <c r="CT11" s="256"/>
      <c r="CU11" s="256"/>
      <c r="CV11" s="256"/>
      <c r="CW11" s="256"/>
      <c r="CX11" s="256"/>
      <c r="CY11" s="256"/>
      <c r="CZ11" s="256"/>
      <c r="DA11" s="256"/>
      <c r="DB11" s="256"/>
      <c r="DC11" s="256"/>
      <c r="DD11" s="257"/>
    </row>
    <row r="12" spans="1:108" ht="15" customHeight="1">
      <c r="A12" s="102"/>
      <c r="B12" s="169" t="s">
        <v>211</v>
      </c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69"/>
      <c r="AI12" s="169"/>
      <c r="AJ12" s="169"/>
      <c r="AK12" s="169"/>
      <c r="AL12" s="169"/>
      <c r="AM12" s="169"/>
      <c r="AN12" s="169"/>
      <c r="AO12" s="169"/>
      <c r="AP12" s="169"/>
      <c r="AQ12" s="169"/>
      <c r="AR12" s="169"/>
      <c r="AS12" s="170"/>
      <c r="AT12" s="171"/>
      <c r="AU12" s="172"/>
      <c r="AV12" s="172"/>
      <c r="AW12" s="172"/>
      <c r="AX12" s="172"/>
      <c r="AY12" s="172"/>
      <c r="AZ12" s="172"/>
      <c r="BA12" s="172"/>
      <c r="BB12" s="172"/>
      <c r="BC12" s="172"/>
      <c r="BD12" s="172"/>
      <c r="BE12" s="173"/>
      <c r="BF12" s="171"/>
      <c r="BG12" s="172"/>
      <c r="BH12" s="172"/>
      <c r="BI12" s="172"/>
      <c r="BJ12" s="172"/>
      <c r="BK12" s="172"/>
      <c r="BL12" s="172"/>
      <c r="BM12" s="172"/>
      <c r="BN12" s="172"/>
      <c r="BO12" s="172"/>
      <c r="BP12" s="172"/>
      <c r="BQ12" s="173"/>
      <c r="BR12" s="171"/>
      <c r="BS12" s="172"/>
      <c r="BT12" s="172"/>
      <c r="BU12" s="172"/>
      <c r="BV12" s="172"/>
      <c r="BW12" s="172"/>
      <c r="BX12" s="172"/>
      <c r="BY12" s="172"/>
      <c r="BZ12" s="172"/>
      <c r="CA12" s="172"/>
      <c r="CB12" s="172"/>
      <c r="CC12" s="172"/>
      <c r="CD12" s="173"/>
      <c r="CE12" s="171"/>
      <c r="CF12" s="172"/>
      <c r="CG12" s="172"/>
      <c r="CH12" s="172"/>
      <c r="CI12" s="172"/>
      <c r="CJ12" s="172"/>
      <c r="CK12" s="172"/>
      <c r="CL12" s="172"/>
      <c r="CM12" s="172"/>
      <c r="CN12" s="172"/>
      <c r="CO12" s="172"/>
      <c r="CP12" s="172"/>
      <c r="CQ12" s="173"/>
      <c r="CR12" s="171"/>
      <c r="CS12" s="172"/>
      <c r="CT12" s="172"/>
      <c r="CU12" s="172"/>
      <c r="CV12" s="172"/>
      <c r="CW12" s="172"/>
      <c r="CX12" s="172"/>
      <c r="CY12" s="172"/>
      <c r="CZ12" s="172"/>
      <c r="DA12" s="172"/>
      <c r="DB12" s="172"/>
      <c r="DC12" s="172"/>
      <c r="DD12" s="173"/>
    </row>
    <row r="13" spans="1:108" s="104" customFormat="1">
      <c r="A13" s="103"/>
      <c r="B13" s="177" t="s">
        <v>230</v>
      </c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177"/>
      <c r="Z13" s="177"/>
      <c r="AA13" s="177"/>
      <c r="AB13" s="177"/>
      <c r="AC13" s="177"/>
      <c r="AD13" s="177"/>
      <c r="AE13" s="177"/>
      <c r="AF13" s="177"/>
      <c r="AG13" s="177"/>
      <c r="AH13" s="177"/>
      <c r="AI13" s="177"/>
      <c r="AJ13" s="177"/>
      <c r="AK13" s="177"/>
      <c r="AL13" s="177"/>
      <c r="AM13" s="177"/>
      <c r="AN13" s="177"/>
      <c r="AO13" s="177"/>
      <c r="AP13" s="177"/>
      <c r="AQ13" s="177"/>
      <c r="AR13" s="177"/>
      <c r="AS13" s="178"/>
      <c r="AT13" s="191">
        <v>8</v>
      </c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3"/>
      <c r="BF13" s="191">
        <v>130</v>
      </c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3"/>
      <c r="BR13" s="179">
        <f>AT13/130</f>
        <v>6.1538461538461542E-2</v>
      </c>
      <c r="BS13" s="180"/>
      <c r="BT13" s="180"/>
      <c r="BU13" s="180"/>
      <c r="BV13" s="180"/>
      <c r="BW13" s="180"/>
      <c r="BX13" s="180"/>
      <c r="BY13" s="180"/>
      <c r="BZ13" s="180"/>
      <c r="CA13" s="180"/>
      <c r="CB13" s="180"/>
      <c r="CC13" s="180"/>
      <c r="CD13" s="181"/>
      <c r="CE13" s="191" t="s">
        <v>195</v>
      </c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3"/>
      <c r="CR13" s="191">
        <v>1</v>
      </c>
      <c r="CS13" s="192"/>
      <c r="CT13" s="192"/>
      <c r="CU13" s="192"/>
      <c r="CV13" s="192"/>
      <c r="CW13" s="192"/>
      <c r="CX13" s="192"/>
      <c r="CY13" s="192"/>
      <c r="CZ13" s="192"/>
      <c r="DA13" s="192"/>
      <c r="DB13" s="192"/>
      <c r="DC13" s="192"/>
      <c r="DD13" s="193"/>
    </row>
    <row r="14" spans="1:108" s="98" customFormat="1" ht="74.25" customHeight="1">
      <c r="A14" s="105"/>
      <c r="B14" s="196" t="s">
        <v>231</v>
      </c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6"/>
      <c r="AB14" s="196"/>
      <c r="AC14" s="196"/>
      <c r="AD14" s="196"/>
      <c r="AE14" s="196"/>
      <c r="AF14" s="196"/>
      <c r="AG14" s="196"/>
      <c r="AH14" s="196"/>
      <c r="AI14" s="196"/>
      <c r="AJ14" s="196"/>
      <c r="AK14" s="196"/>
      <c r="AL14" s="196"/>
      <c r="AM14" s="196"/>
      <c r="AN14" s="196"/>
      <c r="AO14" s="196"/>
      <c r="AP14" s="196"/>
      <c r="AQ14" s="196"/>
      <c r="AR14" s="196"/>
      <c r="AS14" s="197"/>
      <c r="AT14" s="194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95"/>
      <c r="BF14" s="194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95"/>
      <c r="BR14" s="182"/>
      <c r="BS14" s="183"/>
      <c r="BT14" s="183"/>
      <c r="BU14" s="183"/>
      <c r="BV14" s="183"/>
      <c r="BW14" s="183"/>
      <c r="BX14" s="183"/>
      <c r="BY14" s="183"/>
      <c r="BZ14" s="183"/>
      <c r="CA14" s="183"/>
      <c r="CB14" s="183"/>
      <c r="CC14" s="183"/>
      <c r="CD14" s="184"/>
      <c r="CE14" s="194"/>
      <c r="CF14" s="167"/>
      <c r="CG14" s="167"/>
      <c r="CH14" s="167"/>
      <c r="CI14" s="167"/>
      <c r="CJ14" s="167"/>
      <c r="CK14" s="167"/>
      <c r="CL14" s="167"/>
      <c r="CM14" s="167"/>
      <c r="CN14" s="167"/>
      <c r="CO14" s="167"/>
      <c r="CP14" s="167"/>
      <c r="CQ14" s="195"/>
      <c r="CR14" s="194"/>
      <c r="CS14" s="167"/>
      <c r="CT14" s="167"/>
      <c r="CU14" s="167"/>
      <c r="CV14" s="167"/>
      <c r="CW14" s="167"/>
      <c r="CX14" s="167"/>
      <c r="CY14" s="167"/>
      <c r="CZ14" s="167"/>
      <c r="DA14" s="167"/>
      <c r="DB14" s="167"/>
      <c r="DC14" s="167"/>
      <c r="DD14" s="195"/>
    </row>
    <row r="15" spans="1:108" s="104" customFormat="1">
      <c r="A15" s="103"/>
      <c r="B15" s="177" t="s">
        <v>232</v>
      </c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  <c r="AB15" s="177"/>
      <c r="AC15" s="177"/>
      <c r="AD15" s="177"/>
      <c r="AE15" s="177"/>
      <c r="AF15" s="177"/>
      <c r="AG15" s="177"/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8"/>
      <c r="AT15" s="179">
        <v>0.08</v>
      </c>
      <c r="AU15" s="180"/>
      <c r="AV15" s="180"/>
      <c r="AW15" s="180"/>
      <c r="AX15" s="180"/>
      <c r="AY15" s="180"/>
      <c r="AZ15" s="180"/>
      <c r="BA15" s="180"/>
      <c r="BB15" s="180"/>
      <c r="BC15" s="180"/>
      <c r="BD15" s="180"/>
      <c r="BE15" s="181"/>
      <c r="BF15" s="179">
        <v>0.09</v>
      </c>
      <c r="BG15" s="180"/>
      <c r="BH15" s="180"/>
      <c r="BI15" s="180"/>
      <c r="BJ15" s="180"/>
      <c r="BK15" s="180"/>
      <c r="BL15" s="180"/>
      <c r="BM15" s="180"/>
      <c r="BN15" s="180"/>
      <c r="BO15" s="180"/>
      <c r="BP15" s="180"/>
      <c r="BQ15" s="181"/>
      <c r="BR15" s="179">
        <f>AT15/BF15</f>
        <v>0.88888888888888895</v>
      </c>
      <c r="BS15" s="180"/>
      <c r="BT15" s="180"/>
      <c r="BU15" s="180"/>
      <c r="BV15" s="180"/>
      <c r="BW15" s="180"/>
      <c r="BX15" s="180"/>
      <c r="BY15" s="180"/>
      <c r="BZ15" s="180"/>
      <c r="CA15" s="180"/>
      <c r="CB15" s="180"/>
      <c r="CC15" s="180"/>
      <c r="CD15" s="181"/>
      <c r="CE15" s="191" t="s">
        <v>177</v>
      </c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3"/>
      <c r="CR15" s="191">
        <v>1</v>
      </c>
      <c r="CS15" s="192"/>
      <c r="CT15" s="192"/>
      <c r="CU15" s="192"/>
      <c r="CV15" s="192"/>
      <c r="CW15" s="192"/>
      <c r="CX15" s="192"/>
      <c r="CY15" s="192"/>
      <c r="CZ15" s="192"/>
      <c r="DA15" s="192"/>
      <c r="DB15" s="192"/>
      <c r="DC15" s="192"/>
      <c r="DD15" s="193"/>
    </row>
    <row r="16" spans="1:108" s="106" customFormat="1" ht="87" customHeight="1">
      <c r="A16" s="105"/>
      <c r="B16" s="196" t="s">
        <v>233</v>
      </c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  <c r="T16" s="196"/>
      <c r="U16" s="196"/>
      <c r="V16" s="196"/>
      <c r="W16" s="196"/>
      <c r="X16" s="196"/>
      <c r="Y16" s="196"/>
      <c r="Z16" s="196"/>
      <c r="AA16" s="196"/>
      <c r="AB16" s="196"/>
      <c r="AC16" s="196"/>
      <c r="AD16" s="196"/>
      <c r="AE16" s="196"/>
      <c r="AF16" s="196"/>
      <c r="AG16" s="196"/>
      <c r="AH16" s="196"/>
      <c r="AI16" s="196"/>
      <c r="AJ16" s="196"/>
      <c r="AK16" s="196"/>
      <c r="AL16" s="196"/>
      <c r="AM16" s="196"/>
      <c r="AN16" s="196"/>
      <c r="AO16" s="196"/>
      <c r="AP16" s="196"/>
      <c r="AQ16" s="196"/>
      <c r="AR16" s="196"/>
      <c r="AS16" s="197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4"/>
      <c r="BF16" s="182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4"/>
      <c r="BR16" s="182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/>
      <c r="CC16" s="183"/>
      <c r="CD16" s="184"/>
      <c r="CE16" s="194"/>
      <c r="CF16" s="167"/>
      <c r="CG16" s="167"/>
      <c r="CH16" s="167"/>
      <c r="CI16" s="167"/>
      <c r="CJ16" s="167"/>
      <c r="CK16" s="167"/>
      <c r="CL16" s="167"/>
      <c r="CM16" s="167"/>
      <c r="CN16" s="167"/>
      <c r="CO16" s="167"/>
      <c r="CP16" s="167"/>
      <c r="CQ16" s="195"/>
      <c r="CR16" s="194"/>
      <c r="CS16" s="167"/>
      <c r="CT16" s="167"/>
      <c r="CU16" s="167"/>
      <c r="CV16" s="167"/>
      <c r="CW16" s="167"/>
      <c r="CX16" s="167"/>
      <c r="CY16" s="167"/>
      <c r="CZ16" s="167"/>
      <c r="DA16" s="167"/>
      <c r="DB16" s="167"/>
      <c r="DC16" s="167"/>
      <c r="DD16" s="195"/>
    </row>
    <row r="17" spans="1:108" s="104" customFormat="1">
      <c r="A17" s="103"/>
      <c r="B17" s="177" t="s">
        <v>234</v>
      </c>
      <c r="C17" s="177"/>
      <c r="D17" s="177"/>
      <c r="E17" s="177"/>
      <c r="F17" s="177"/>
      <c r="G17" s="177"/>
      <c r="H17" s="177"/>
      <c r="I17" s="177"/>
      <c r="J17" s="177"/>
      <c r="K17" s="177"/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8"/>
      <c r="AT17" s="179">
        <v>0</v>
      </c>
      <c r="AU17" s="180"/>
      <c r="AV17" s="180"/>
      <c r="AW17" s="180"/>
      <c r="AX17" s="180"/>
      <c r="AY17" s="180"/>
      <c r="AZ17" s="180"/>
      <c r="BA17" s="180"/>
      <c r="BB17" s="180"/>
      <c r="BC17" s="180"/>
      <c r="BD17" s="180"/>
      <c r="BE17" s="181"/>
      <c r="BF17" s="179">
        <v>0</v>
      </c>
      <c r="BG17" s="180"/>
      <c r="BH17" s="180"/>
      <c r="BI17" s="180"/>
      <c r="BJ17" s="180"/>
      <c r="BK17" s="180"/>
      <c r="BL17" s="180"/>
      <c r="BM17" s="180"/>
      <c r="BN17" s="180"/>
      <c r="BO17" s="180"/>
      <c r="BP17" s="180"/>
      <c r="BQ17" s="181"/>
      <c r="BR17" s="179">
        <v>1</v>
      </c>
      <c r="BS17" s="180"/>
      <c r="BT17" s="180"/>
      <c r="BU17" s="180"/>
      <c r="BV17" s="180"/>
      <c r="BW17" s="180"/>
      <c r="BX17" s="180"/>
      <c r="BY17" s="180"/>
      <c r="BZ17" s="180"/>
      <c r="CA17" s="180"/>
      <c r="CB17" s="180"/>
      <c r="CC17" s="180"/>
      <c r="CD17" s="181"/>
      <c r="CE17" s="191" t="s">
        <v>195</v>
      </c>
      <c r="CF17" s="192"/>
      <c r="CG17" s="192"/>
      <c r="CH17" s="192"/>
      <c r="CI17" s="192"/>
      <c r="CJ17" s="192"/>
      <c r="CK17" s="192"/>
      <c r="CL17" s="192"/>
      <c r="CM17" s="192"/>
      <c r="CN17" s="192"/>
      <c r="CO17" s="192"/>
      <c r="CP17" s="192"/>
      <c r="CQ17" s="193"/>
      <c r="CR17" s="191">
        <v>2</v>
      </c>
      <c r="CS17" s="192"/>
      <c r="CT17" s="192"/>
      <c r="CU17" s="192"/>
      <c r="CV17" s="192"/>
      <c r="CW17" s="192"/>
      <c r="CX17" s="192"/>
      <c r="CY17" s="192"/>
      <c r="CZ17" s="192"/>
      <c r="DA17" s="192"/>
      <c r="DB17" s="192"/>
      <c r="DC17" s="192"/>
      <c r="DD17" s="193"/>
    </row>
    <row r="18" spans="1:108" s="98" customFormat="1" ht="115.5" customHeight="1">
      <c r="A18" s="105"/>
      <c r="B18" s="196" t="s">
        <v>235</v>
      </c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6"/>
      <c r="X18" s="196"/>
      <c r="Y18" s="196"/>
      <c r="Z18" s="196"/>
      <c r="AA18" s="196"/>
      <c r="AB18" s="196"/>
      <c r="AC18" s="196"/>
      <c r="AD18" s="196"/>
      <c r="AE18" s="196"/>
      <c r="AF18" s="196"/>
      <c r="AG18" s="196"/>
      <c r="AH18" s="196"/>
      <c r="AI18" s="196"/>
      <c r="AJ18" s="196"/>
      <c r="AK18" s="196"/>
      <c r="AL18" s="196"/>
      <c r="AM18" s="196"/>
      <c r="AN18" s="196"/>
      <c r="AO18" s="196"/>
      <c r="AP18" s="196"/>
      <c r="AQ18" s="196"/>
      <c r="AR18" s="196"/>
      <c r="AS18" s="197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4"/>
      <c r="BF18" s="182"/>
      <c r="BG18" s="183"/>
      <c r="BH18" s="183"/>
      <c r="BI18" s="183"/>
      <c r="BJ18" s="183"/>
      <c r="BK18" s="183"/>
      <c r="BL18" s="183"/>
      <c r="BM18" s="183"/>
      <c r="BN18" s="183"/>
      <c r="BO18" s="183"/>
      <c r="BP18" s="183"/>
      <c r="BQ18" s="184"/>
      <c r="BR18" s="182"/>
      <c r="BS18" s="183"/>
      <c r="BT18" s="183"/>
      <c r="BU18" s="183"/>
      <c r="BV18" s="183"/>
      <c r="BW18" s="183"/>
      <c r="BX18" s="183"/>
      <c r="BY18" s="183"/>
      <c r="BZ18" s="183"/>
      <c r="CA18" s="183"/>
      <c r="CB18" s="183"/>
      <c r="CC18" s="183"/>
      <c r="CD18" s="184"/>
      <c r="CE18" s="194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95"/>
      <c r="CR18" s="194"/>
      <c r="CS18" s="167"/>
      <c r="CT18" s="167"/>
      <c r="CU18" s="167"/>
      <c r="CV18" s="167"/>
      <c r="CW18" s="167"/>
      <c r="CX18" s="167"/>
      <c r="CY18" s="167"/>
      <c r="CZ18" s="167"/>
      <c r="DA18" s="167"/>
      <c r="DB18" s="167"/>
      <c r="DC18" s="167"/>
      <c r="DD18" s="195"/>
    </row>
    <row r="19" spans="1:108" s="104" customFormat="1">
      <c r="A19" s="103"/>
      <c r="B19" s="177" t="s">
        <v>236</v>
      </c>
      <c r="C19" s="177"/>
      <c r="D19" s="177"/>
      <c r="E19" s="177"/>
      <c r="F19" s="177"/>
      <c r="G19" s="177"/>
      <c r="H19" s="177"/>
      <c r="I19" s="177"/>
      <c r="J19" s="177"/>
      <c r="K19" s="177"/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8"/>
      <c r="AT19" s="179">
        <v>0</v>
      </c>
      <c r="AU19" s="180"/>
      <c r="AV19" s="180"/>
      <c r="AW19" s="180"/>
      <c r="AX19" s="180"/>
      <c r="AY19" s="180"/>
      <c r="AZ19" s="180"/>
      <c r="BA19" s="180"/>
      <c r="BB19" s="180"/>
      <c r="BC19" s="180"/>
      <c r="BD19" s="180"/>
      <c r="BE19" s="181"/>
      <c r="BF19" s="179">
        <v>0</v>
      </c>
      <c r="BG19" s="180"/>
      <c r="BH19" s="180"/>
      <c r="BI19" s="180"/>
      <c r="BJ19" s="180"/>
      <c r="BK19" s="180"/>
      <c r="BL19" s="180"/>
      <c r="BM19" s="180"/>
      <c r="BN19" s="180"/>
      <c r="BO19" s="180"/>
      <c r="BP19" s="180"/>
      <c r="BQ19" s="181"/>
      <c r="BR19" s="179">
        <v>1</v>
      </c>
      <c r="BS19" s="180"/>
      <c r="BT19" s="180"/>
      <c r="BU19" s="180"/>
      <c r="BV19" s="180"/>
      <c r="BW19" s="180"/>
      <c r="BX19" s="180"/>
      <c r="BY19" s="180"/>
      <c r="BZ19" s="180"/>
      <c r="CA19" s="180"/>
      <c r="CB19" s="180"/>
      <c r="CC19" s="180"/>
      <c r="CD19" s="181"/>
      <c r="CE19" s="191" t="s">
        <v>195</v>
      </c>
      <c r="CF19" s="192"/>
      <c r="CG19" s="192"/>
      <c r="CH19" s="192"/>
      <c r="CI19" s="192"/>
      <c r="CJ19" s="192"/>
      <c r="CK19" s="192"/>
      <c r="CL19" s="192"/>
      <c r="CM19" s="192"/>
      <c r="CN19" s="192"/>
      <c r="CO19" s="192"/>
      <c r="CP19" s="192"/>
      <c r="CQ19" s="193"/>
      <c r="CR19" s="191">
        <v>2</v>
      </c>
      <c r="CS19" s="192"/>
      <c r="CT19" s="192"/>
      <c r="CU19" s="192"/>
      <c r="CV19" s="192"/>
      <c r="CW19" s="192"/>
      <c r="CX19" s="192"/>
      <c r="CY19" s="192"/>
      <c r="CZ19" s="192"/>
      <c r="DA19" s="192"/>
      <c r="DB19" s="192"/>
      <c r="DC19" s="192"/>
      <c r="DD19" s="193"/>
    </row>
    <row r="20" spans="1:108" s="106" customFormat="1" ht="116.25" customHeight="1">
      <c r="A20" s="105"/>
      <c r="B20" s="196" t="s">
        <v>237</v>
      </c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  <c r="T20" s="196"/>
      <c r="U20" s="196"/>
      <c r="V20" s="196"/>
      <c r="W20" s="196"/>
      <c r="X20" s="196"/>
      <c r="Y20" s="196"/>
      <c r="Z20" s="196"/>
      <c r="AA20" s="196"/>
      <c r="AB20" s="196"/>
      <c r="AC20" s="196"/>
      <c r="AD20" s="196"/>
      <c r="AE20" s="196"/>
      <c r="AF20" s="196"/>
      <c r="AG20" s="196"/>
      <c r="AH20" s="196"/>
      <c r="AI20" s="196"/>
      <c r="AJ20" s="196"/>
      <c r="AK20" s="196"/>
      <c r="AL20" s="196"/>
      <c r="AM20" s="196"/>
      <c r="AN20" s="196"/>
      <c r="AO20" s="196"/>
      <c r="AP20" s="196"/>
      <c r="AQ20" s="196"/>
      <c r="AR20" s="196"/>
      <c r="AS20" s="197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4"/>
      <c r="BF20" s="182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4"/>
      <c r="BR20" s="182"/>
      <c r="BS20" s="183"/>
      <c r="BT20" s="183"/>
      <c r="BU20" s="183"/>
      <c r="BV20" s="183"/>
      <c r="BW20" s="183"/>
      <c r="BX20" s="183"/>
      <c r="BY20" s="183"/>
      <c r="BZ20" s="183"/>
      <c r="CA20" s="183"/>
      <c r="CB20" s="183"/>
      <c r="CC20" s="183"/>
      <c r="CD20" s="184"/>
      <c r="CE20" s="194"/>
      <c r="CF20" s="167"/>
      <c r="CG20" s="167"/>
      <c r="CH20" s="167"/>
      <c r="CI20" s="167"/>
      <c r="CJ20" s="167"/>
      <c r="CK20" s="167"/>
      <c r="CL20" s="167"/>
      <c r="CM20" s="167"/>
      <c r="CN20" s="167"/>
      <c r="CO20" s="167"/>
      <c r="CP20" s="167"/>
      <c r="CQ20" s="195"/>
      <c r="CR20" s="194"/>
      <c r="CS20" s="167"/>
      <c r="CT20" s="167"/>
      <c r="CU20" s="167"/>
      <c r="CV20" s="167"/>
      <c r="CW20" s="167"/>
      <c r="CX20" s="167"/>
      <c r="CY20" s="167"/>
      <c r="CZ20" s="167"/>
      <c r="DA20" s="167"/>
      <c r="DB20" s="167"/>
      <c r="DC20" s="167"/>
      <c r="DD20" s="195"/>
    </row>
    <row r="21" spans="1:108" s="104" customFormat="1">
      <c r="A21" s="103"/>
      <c r="B21" s="177" t="s">
        <v>238</v>
      </c>
      <c r="C21" s="177"/>
      <c r="D21" s="177"/>
      <c r="E21" s="177"/>
      <c r="F21" s="177"/>
      <c r="G21" s="177"/>
      <c r="H21" s="177"/>
      <c r="I21" s="177"/>
      <c r="J21" s="177"/>
      <c r="K21" s="177"/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8"/>
      <c r="AT21" s="179">
        <v>0.1628</v>
      </c>
      <c r="AU21" s="180"/>
      <c r="AV21" s="180"/>
      <c r="AW21" s="180"/>
      <c r="AX21" s="180"/>
      <c r="AY21" s="180"/>
      <c r="AZ21" s="180"/>
      <c r="BA21" s="180"/>
      <c r="BB21" s="180"/>
      <c r="BC21" s="180"/>
      <c r="BD21" s="180"/>
      <c r="BE21" s="181"/>
      <c r="BF21" s="179">
        <v>8.1500000000000003E-2</v>
      </c>
      <c r="BG21" s="180"/>
      <c r="BH21" s="180"/>
      <c r="BI21" s="180"/>
      <c r="BJ21" s="180"/>
      <c r="BK21" s="180"/>
      <c r="BL21" s="180"/>
      <c r="BM21" s="180"/>
      <c r="BN21" s="180"/>
      <c r="BO21" s="180"/>
      <c r="BP21" s="180"/>
      <c r="BQ21" s="181"/>
      <c r="BR21" s="179">
        <f>AT21/BF21</f>
        <v>1.9975460122699387</v>
      </c>
      <c r="BS21" s="180"/>
      <c r="BT21" s="180"/>
      <c r="BU21" s="180"/>
      <c r="BV21" s="180"/>
      <c r="BW21" s="180"/>
      <c r="BX21" s="180"/>
      <c r="BY21" s="180"/>
      <c r="BZ21" s="180"/>
      <c r="CA21" s="180"/>
      <c r="CB21" s="180"/>
      <c r="CC21" s="180"/>
      <c r="CD21" s="181"/>
      <c r="CE21" s="191" t="s">
        <v>177</v>
      </c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3"/>
      <c r="CR21" s="191">
        <v>1</v>
      </c>
      <c r="CS21" s="192"/>
      <c r="CT21" s="192"/>
      <c r="CU21" s="192"/>
      <c r="CV21" s="192"/>
      <c r="CW21" s="192"/>
      <c r="CX21" s="192"/>
      <c r="CY21" s="192"/>
      <c r="CZ21" s="192"/>
      <c r="DA21" s="192"/>
      <c r="DB21" s="192"/>
      <c r="DC21" s="192"/>
      <c r="DD21" s="193"/>
    </row>
    <row r="22" spans="1:108" s="98" customFormat="1" ht="75.75" customHeight="1">
      <c r="A22" s="105"/>
      <c r="B22" s="196" t="s">
        <v>239</v>
      </c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196"/>
      <c r="AM22" s="196"/>
      <c r="AN22" s="196"/>
      <c r="AO22" s="196"/>
      <c r="AP22" s="196"/>
      <c r="AQ22" s="196"/>
      <c r="AR22" s="196"/>
      <c r="AS22" s="197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4"/>
      <c r="BF22" s="182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4"/>
      <c r="BR22" s="182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/>
      <c r="CC22" s="183"/>
      <c r="CD22" s="184"/>
      <c r="CE22" s="194"/>
      <c r="CF22" s="167"/>
      <c r="CG22" s="167"/>
      <c r="CH22" s="167"/>
      <c r="CI22" s="167"/>
      <c r="CJ22" s="167"/>
      <c r="CK22" s="167"/>
      <c r="CL22" s="167"/>
      <c r="CM22" s="167"/>
      <c r="CN22" s="167"/>
      <c r="CO22" s="167"/>
      <c r="CP22" s="167"/>
      <c r="CQ22" s="195"/>
      <c r="CR22" s="194"/>
      <c r="CS22" s="167"/>
      <c r="CT22" s="167"/>
      <c r="CU22" s="167"/>
      <c r="CV22" s="167"/>
      <c r="CW22" s="167"/>
      <c r="CX22" s="167"/>
      <c r="CY22" s="167"/>
      <c r="CZ22" s="167"/>
      <c r="DA22" s="167"/>
      <c r="DB22" s="167"/>
      <c r="DC22" s="167"/>
      <c r="DD22" s="195"/>
    </row>
    <row r="23" spans="1:108" s="104" customFormat="1">
      <c r="A23" s="103"/>
      <c r="B23" s="177" t="s">
        <v>240</v>
      </c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8"/>
      <c r="AT23" s="191">
        <v>0</v>
      </c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  <c r="BE23" s="193"/>
      <c r="BF23" s="191">
        <v>0</v>
      </c>
      <c r="BG23" s="192"/>
      <c r="BH23" s="192"/>
      <c r="BI23" s="192"/>
      <c r="BJ23" s="192"/>
      <c r="BK23" s="192"/>
      <c r="BL23" s="192"/>
      <c r="BM23" s="192"/>
      <c r="BN23" s="192"/>
      <c r="BO23" s="192"/>
      <c r="BP23" s="192"/>
      <c r="BQ23" s="193"/>
      <c r="BR23" s="179">
        <v>1</v>
      </c>
      <c r="BS23" s="180"/>
      <c r="BT23" s="180"/>
      <c r="BU23" s="180"/>
      <c r="BV23" s="180"/>
      <c r="BW23" s="180"/>
      <c r="BX23" s="180"/>
      <c r="BY23" s="180"/>
      <c r="BZ23" s="180"/>
      <c r="CA23" s="180"/>
      <c r="CB23" s="180"/>
      <c r="CC23" s="180"/>
      <c r="CD23" s="181"/>
      <c r="CE23" s="191" t="s">
        <v>177</v>
      </c>
      <c r="CF23" s="192"/>
      <c r="CG23" s="192"/>
      <c r="CH23" s="192"/>
      <c r="CI23" s="192"/>
      <c r="CJ23" s="192"/>
      <c r="CK23" s="192"/>
      <c r="CL23" s="192"/>
      <c r="CM23" s="192"/>
      <c r="CN23" s="192"/>
      <c r="CO23" s="192"/>
      <c r="CP23" s="192"/>
      <c r="CQ23" s="193"/>
      <c r="CR23" s="191">
        <v>2</v>
      </c>
      <c r="CS23" s="192"/>
      <c r="CT23" s="192"/>
      <c r="CU23" s="192"/>
      <c r="CV23" s="192"/>
      <c r="CW23" s="192"/>
      <c r="CX23" s="192"/>
      <c r="CY23" s="192"/>
      <c r="CZ23" s="192"/>
      <c r="DA23" s="192"/>
      <c r="DB23" s="192"/>
      <c r="DC23" s="192"/>
      <c r="DD23" s="193"/>
    </row>
    <row r="24" spans="1:108" s="98" customFormat="1" ht="43.5" customHeight="1">
      <c r="A24" s="105"/>
      <c r="B24" s="196" t="s">
        <v>241</v>
      </c>
      <c r="C24" s="196"/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6"/>
      <c r="T24" s="196"/>
      <c r="U24" s="196"/>
      <c r="V24" s="196"/>
      <c r="W24" s="196"/>
      <c r="X24" s="196"/>
      <c r="Y24" s="196"/>
      <c r="Z24" s="196"/>
      <c r="AA24" s="196"/>
      <c r="AB24" s="196"/>
      <c r="AC24" s="196"/>
      <c r="AD24" s="196"/>
      <c r="AE24" s="196"/>
      <c r="AF24" s="196"/>
      <c r="AG24" s="196"/>
      <c r="AH24" s="196"/>
      <c r="AI24" s="196"/>
      <c r="AJ24" s="196"/>
      <c r="AK24" s="196"/>
      <c r="AL24" s="196"/>
      <c r="AM24" s="196"/>
      <c r="AN24" s="196"/>
      <c r="AO24" s="196"/>
      <c r="AP24" s="196"/>
      <c r="AQ24" s="196"/>
      <c r="AR24" s="196"/>
      <c r="AS24" s="197"/>
      <c r="AT24" s="194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95"/>
      <c r="BF24" s="194"/>
      <c r="BG24" s="167"/>
      <c r="BH24" s="167"/>
      <c r="BI24" s="167"/>
      <c r="BJ24" s="167"/>
      <c r="BK24" s="167"/>
      <c r="BL24" s="167"/>
      <c r="BM24" s="167"/>
      <c r="BN24" s="167"/>
      <c r="BO24" s="167"/>
      <c r="BP24" s="167"/>
      <c r="BQ24" s="195"/>
      <c r="BR24" s="182"/>
      <c r="BS24" s="183"/>
      <c r="BT24" s="183"/>
      <c r="BU24" s="183"/>
      <c r="BV24" s="183"/>
      <c r="BW24" s="183"/>
      <c r="BX24" s="183"/>
      <c r="BY24" s="183"/>
      <c r="BZ24" s="183"/>
      <c r="CA24" s="183"/>
      <c r="CB24" s="183"/>
      <c r="CC24" s="183"/>
      <c r="CD24" s="184"/>
      <c r="CE24" s="194"/>
      <c r="CF24" s="167"/>
      <c r="CG24" s="167"/>
      <c r="CH24" s="167"/>
      <c r="CI24" s="167"/>
      <c r="CJ24" s="167"/>
      <c r="CK24" s="167"/>
      <c r="CL24" s="167"/>
      <c r="CM24" s="167"/>
      <c r="CN24" s="167"/>
      <c r="CO24" s="167"/>
      <c r="CP24" s="167"/>
      <c r="CQ24" s="195"/>
      <c r="CR24" s="194"/>
      <c r="CS24" s="167"/>
      <c r="CT24" s="167"/>
      <c r="CU24" s="167"/>
      <c r="CV24" s="167"/>
      <c r="CW24" s="167"/>
      <c r="CX24" s="167"/>
      <c r="CY24" s="167"/>
      <c r="CZ24" s="167"/>
      <c r="DA24" s="167"/>
      <c r="DB24" s="167"/>
      <c r="DC24" s="167"/>
      <c r="DD24" s="195"/>
    </row>
    <row r="25" spans="1:108" ht="15" customHeight="1">
      <c r="A25" s="102"/>
      <c r="B25" s="169"/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  <c r="Q25" s="169"/>
      <c r="R25" s="169"/>
      <c r="S25" s="169"/>
      <c r="T25" s="169"/>
      <c r="U25" s="169"/>
      <c r="V25" s="169"/>
      <c r="W25" s="169"/>
      <c r="X25" s="169"/>
      <c r="Y25" s="169"/>
      <c r="Z25" s="169"/>
      <c r="AA25" s="169"/>
      <c r="AB25" s="169"/>
      <c r="AC25" s="169"/>
      <c r="AD25" s="169"/>
      <c r="AE25" s="169"/>
      <c r="AF25" s="169"/>
      <c r="AG25" s="169"/>
      <c r="AH25" s="169"/>
      <c r="AI25" s="169"/>
      <c r="AJ25" s="169"/>
      <c r="AK25" s="169"/>
      <c r="AL25" s="169"/>
      <c r="AM25" s="169"/>
      <c r="AN25" s="169"/>
      <c r="AO25" s="169"/>
      <c r="AP25" s="169"/>
      <c r="AQ25" s="169"/>
      <c r="AR25" s="169"/>
      <c r="AS25" s="170"/>
      <c r="AT25" s="171"/>
      <c r="AU25" s="172"/>
      <c r="AV25" s="172"/>
      <c r="AW25" s="172"/>
      <c r="AX25" s="172"/>
      <c r="AY25" s="172"/>
      <c r="AZ25" s="172"/>
      <c r="BA25" s="172"/>
      <c r="BB25" s="172"/>
      <c r="BC25" s="172"/>
      <c r="BD25" s="172"/>
      <c r="BE25" s="173"/>
      <c r="BF25" s="171"/>
      <c r="BG25" s="172"/>
      <c r="BH25" s="172"/>
      <c r="BI25" s="172"/>
      <c r="BJ25" s="172"/>
      <c r="BK25" s="172"/>
      <c r="BL25" s="172"/>
      <c r="BM25" s="172"/>
      <c r="BN25" s="172"/>
      <c r="BO25" s="172"/>
      <c r="BP25" s="172"/>
      <c r="BQ25" s="173"/>
      <c r="BR25" s="204"/>
      <c r="BS25" s="205"/>
      <c r="BT25" s="205"/>
      <c r="BU25" s="205"/>
      <c r="BV25" s="205"/>
      <c r="BW25" s="205"/>
      <c r="BX25" s="205"/>
      <c r="BY25" s="205"/>
      <c r="BZ25" s="205"/>
      <c r="CA25" s="205"/>
      <c r="CB25" s="205"/>
      <c r="CC25" s="205"/>
      <c r="CD25" s="206"/>
      <c r="CE25" s="171"/>
      <c r="CF25" s="172"/>
      <c r="CG25" s="172"/>
      <c r="CH25" s="172"/>
      <c r="CI25" s="172"/>
      <c r="CJ25" s="172"/>
      <c r="CK25" s="172"/>
      <c r="CL25" s="172"/>
      <c r="CM25" s="172"/>
      <c r="CN25" s="172"/>
      <c r="CO25" s="172"/>
      <c r="CP25" s="172"/>
      <c r="CQ25" s="173"/>
      <c r="CR25" s="171"/>
      <c r="CS25" s="172"/>
      <c r="CT25" s="172"/>
      <c r="CU25" s="172"/>
      <c r="CV25" s="172"/>
      <c r="CW25" s="172"/>
      <c r="CX25" s="172"/>
      <c r="CY25" s="172"/>
      <c r="CZ25" s="172"/>
      <c r="DA25" s="172"/>
      <c r="DB25" s="172"/>
      <c r="DC25" s="172"/>
      <c r="DD25" s="173"/>
    </row>
    <row r="26" spans="1:108" ht="29.25" customHeight="1">
      <c r="A26" s="102"/>
      <c r="B26" s="169" t="s">
        <v>242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69"/>
      <c r="AK26" s="169"/>
      <c r="AL26" s="169"/>
      <c r="AM26" s="169"/>
      <c r="AN26" s="169"/>
      <c r="AO26" s="169"/>
      <c r="AP26" s="169"/>
      <c r="AQ26" s="169"/>
      <c r="AR26" s="169"/>
      <c r="AS26" s="170"/>
      <c r="AT26" s="171" t="s">
        <v>91</v>
      </c>
      <c r="AU26" s="172"/>
      <c r="AV26" s="172"/>
      <c r="AW26" s="172"/>
      <c r="AX26" s="172"/>
      <c r="AY26" s="172"/>
      <c r="AZ26" s="172"/>
      <c r="BA26" s="172"/>
      <c r="BB26" s="172"/>
      <c r="BC26" s="172"/>
      <c r="BD26" s="172"/>
      <c r="BE26" s="173"/>
      <c r="BF26" s="171" t="s">
        <v>91</v>
      </c>
      <c r="BG26" s="172"/>
      <c r="BH26" s="172"/>
      <c r="BI26" s="172"/>
      <c r="BJ26" s="172"/>
      <c r="BK26" s="172"/>
      <c r="BL26" s="172"/>
      <c r="BM26" s="172"/>
      <c r="BN26" s="172"/>
      <c r="BO26" s="172"/>
      <c r="BP26" s="172"/>
      <c r="BQ26" s="173"/>
      <c r="BR26" s="204" t="s">
        <v>91</v>
      </c>
      <c r="BS26" s="205"/>
      <c r="BT26" s="205"/>
      <c r="BU26" s="205"/>
      <c r="BV26" s="205"/>
      <c r="BW26" s="205"/>
      <c r="BX26" s="205"/>
      <c r="BY26" s="205"/>
      <c r="BZ26" s="205"/>
      <c r="CA26" s="205"/>
      <c r="CB26" s="205"/>
      <c r="CC26" s="205"/>
      <c r="CD26" s="206"/>
      <c r="CE26" s="171" t="s">
        <v>91</v>
      </c>
      <c r="CF26" s="172"/>
      <c r="CG26" s="172"/>
      <c r="CH26" s="172"/>
      <c r="CI26" s="172"/>
      <c r="CJ26" s="172"/>
      <c r="CK26" s="172"/>
      <c r="CL26" s="172"/>
      <c r="CM26" s="172"/>
      <c r="CN26" s="172"/>
      <c r="CO26" s="172"/>
      <c r="CP26" s="172"/>
      <c r="CQ26" s="173"/>
      <c r="CR26" s="171">
        <f>(CR28+CR30)/2</f>
        <v>1.5</v>
      </c>
      <c r="CS26" s="172"/>
      <c r="CT26" s="172"/>
      <c r="CU26" s="172"/>
      <c r="CV26" s="172"/>
      <c r="CW26" s="172"/>
      <c r="CX26" s="172"/>
      <c r="CY26" s="172"/>
      <c r="CZ26" s="172"/>
      <c r="DA26" s="172"/>
      <c r="DB26" s="172"/>
      <c r="DC26" s="172"/>
      <c r="DD26" s="173"/>
    </row>
    <row r="27" spans="1:108" ht="15" customHeight="1">
      <c r="A27" s="102"/>
      <c r="B27" s="169" t="s">
        <v>211</v>
      </c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69"/>
      <c r="AI27" s="169"/>
      <c r="AJ27" s="169"/>
      <c r="AK27" s="169"/>
      <c r="AL27" s="169"/>
      <c r="AM27" s="169"/>
      <c r="AN27" s="169"/>
      <c r="AO27" s="169"/>
      <c r="AP27" s="169"/>
      <c r="AQ27" s="169"/>
      <c r="AR27" s="169"/>
      <c r="AS27" s="170"/>
      <c r="AT27" s="171"/>
      <c r="AU27" s="172"/>
      <c r="AV27" s="172"/>
      <c r="AW27" s="172"/>
      <c r="AX27" s="172"/>
      <c r="AY27" s="172"/>
      <c r="AZ27" s="172"/>
      <c r="BA27" s="172"/>
      <c r="BB27" s="172"/>
      <c r="BC27" s="172"/>
      <c r="BD27" s="172"/>
      <c r="BE27" s="173"/>
      <c r="BF27" s="171"/>
      <c r="BG27" s="172"/>
      <c r="BH27" s="172"/>
      <c r="BI27" s="172"/>
      <c r="BJ27" s="172"/>
      <c r="BK27" s="172"/>
      <c r="BL27" s="172"/>
      <c r="BM27" s="172"/>
      <c r="BN27" s="172"/>
      <c r="BO27" s="172"/>
      <c r="BP27" s="172"/>
      <c r="BQ27" s="173"/>
      <c r="BR27" s="204"/>
      <c r="BS27" s="205"/>
      <c r="BT27" s="205"/>
      <c r="BU27" s="205"/>
      <c r="BV27" s="205"/>
      <c r="BW27" s="205"/>
      <c r="BX27" s="205"/>
      <c r="BY27" s="205"/>
      <c r="BZ27" s="205"/>
      <c r="CA27" s="205"/>
      <c r="CB27" s="205"/>
      <c r="CC27" s="205"/>
      <c r="CD27" s="206"/>
      <c r="CE27" s="171"/>
      <c r="CF27" s="172"/>
      <c r="CG27" s="172"/>
      <c r="CH27" s="172"/>
      <c r="CI27" s="172"/>
      <c r="CJ27" s="172"/>
      <c r="CK27" s="172"/>
      <c r="CL27" s="172"/>
      <c r="CM27" s="172"/>
      <c r="CN27" s="172"/>
      <c r="CO27" s="172"/>
      <c r="CP27" s="172"/>
      <c r="CQ27" s="173"/>
      <c r="CR27" s="171"/>
      <c r="CS27" s="172"/>
      <c r="CT27" s="172"/>
      <c r="CU27" s="172"/>
      <c r="CV27" s="172"/>
      <c r="CW27" s="172"/>
      <c r="CX27" s="172"/>
      <c r="CY27" s="172"/>
      <c r="CZ27" s="172"/>
      <c r="DA27" s="172"/>
      <c r="DB27" s="172"/>
      <c r="DC27" s="172"/>
      <c r="DD27" s="173"/>
    </row>
    <row r="28" spans="1:108" s="104" customFormat="1">
      <c r="A28" s="103"/>
      <c r="B28" s="177" t="s">
        <v>243</v>
      </c>
      <c r="C28" s="177"/>
      <c r="D28" s="177"/>
      <c r="E28" s="177"/>
      <c r="F28" s="177"/>
      <c r="G28" s="177"/>
      <c r="H28" s="177"/>
      <c r="I28" s="177"/>
      <c r="J28" s="177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8"/>
      <c r="AT28" s="191">
        <v>7</v>
      </c>
      <c r="AU28" s="192"/>
      <c r="AV28" s="192"/>
      <c r="AW28" s="192"/>
      <c r="AX28" s="192"/>
      <c r="AY28" s="192"/>
      <c r="AZ28" s="192"/>
      <c r="BA28" s="192"/>
      <c r="BB28" s="192"/>
      <c r="BC28" s="192"/>
      <c r="BD28" s="192"/>
      <c r="BE28" s="193"/>
      <c r="BF28" s="191">
        <v>10</v>
      </c>
      <c r="BG28" s="192"/>
      <c r="BH28" s="192"/>
      <c r="BI28" s="192"/>
      <c r="BJ28" s="192"/>
      <c r="BK28" s="192"/>
      <c r="BL28" s="192"/>
      <c r="BM28" s="192"/>
      <c r="BN28" s="192"/>
      <c r="BO28" s="192"/>
      <c r="BP28" s="192"/>
      <c r="BQ28" s="193"/>
      <c r="BR28" s="179">
        <f>AT28/BF28</f>
        <v>0.7</v>
      </c>
      <c r="BS28" s="180"/>
      <c r="BT28" s="180"/>
      <c r="BU28" s="180"/>
      <c r="BV28" s="180"/>
      <c r="BW28" s="180"/>
      <c r="BX28" s="180"/>
      <c r="BY28" s="180"/>
      <c r="BZ28" s="180"/>
      <c r="CA28" s="180"/>
      <c r="CB28" s="180"/>
      <c r="CC28" s="180"/>
      <c r="CD28" s="181"/>
      <c r="CE28" s="191" t="s">
        <v>195</v>
      </c>
      <c r="CF28" s="192"/>
      <c r="CG28" s="192"/>
      <c r="CH28" s="192"/>
      <c r="CI28" s="192"/>
      <c r="CJ28" s="192"/>
      <c r="CK28" s="192"/>
      <c r="CL28" s="192"/>
      <c r="CM28" s="192"/>
      <c r="CN28" s="192"/>
      <c r="CO28" s="192"/>
      <c r="CP28" s="192"/>
      <c r="CQ28" s="193"/>
      <c r="CR28" s="191">
        <v>1</v>
      </c>
      <c r="CS28" s="192"/>
      <c r="CT28" s="192"/>
      <c r="CU28" s="192"/>
      <c r="CV28" s="192"/>
      <c r="CW28" s="192"/>
      <c r="CX28" s="192"/>
      <c r="CY28" s="192"/>
      <c r="CZ28" s="192"/>
      <c r="DA28" s="192"/>
      <c r="DB28" s="192"/>
      <c r="DC28" s="192"/>
      <c r="DD28" s="193"/>
    </row>
    <row r="29" spans="1:108" s="98" customFormat="1" ht="29.25" customHeight="1">
      <c r="A29" s="105"/>
      <c r="B29" s="196" t="s">
        <v>244</v>
      </c>
      <c r="C29" s="196"/>
      <c r="D29" s="196"/>
      <c r="E29" s="196"/>
      <c r="F29" s="196"/>
      <c r="G29" s="196"/>
      <c r="H29" s="196"/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7"/>
      <c r="AT29" s="194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95"/>
      <c r="BF29" s="194"/>
      <c r="BG29" s="167"/>
      <c r="BH29" s="167"/>
      <c r="BI29" s="167"/>
      <c r="BJ29" s="167"/>
      <c r="BK29" s="167"/>
      <c r="BL29" s="167"/>
      <c r="BM29" s="167"/>
      <c r="BN29" s="167"/>
      <c r="BO29" s="167"/>
      <c r="BP29" s="167"/>
      <c r="BQ29" s="195"/>
      <c r="BR29" s="182"/>
      <c r="BS29" s="183"/>
      <c r="BT29" s="183"/>
      <c r="BU29" s="183"/>
      <c r="BV29" s="183"/>
      <c r="BW29" s="183"/>
      <c r="BX29" s="183"/>
      <c r="BY29" s="183"/>
      <c r="BZ29" s="183"/>
      <c r="CA29" s="183"/>
      <c r="CB29" s="183"/>
      <c r="CC29" s="183"/>
      <c r="CD29" s="184"/>
      <c r="CE29" s="194"/>
      <c r="CF29" s="167"/>
      <c r="CG29" s="167"/>
      <c r="CH29" s="167"/>
      <c r="CI29" s="167"/>
      <c r="CJ29" s="167"/>
      <c r="CK29" s="167"/>
      <c r="CL29" s="167"/>
      <c r="CM29" s="167"/>
      <c r="CN29" s="167"/>
      <c r="CO29" s="167"/>
      <c r="CP29" s="167"/>
      <c r="CQ29" s="195"/>
      <c r="CR29" s="194"/>
      <c r="CS29" s="167"/>
      <c r="CT29" s="167"/>
      <c r="CU29" s="167"/>
      <c r="CV29" s="167"/>
      <c r="CW29" s="167"/>
      <c r="CX29" s="167"/>
      <c r="CY29" s="167"/>
      <c r="CZ29" s="167"/>
      <c r="DA29" s="167"/>
      <c r="DB29" s="167"/>
      <c r="DC29" s="167"/>
      <c r="DD29" s="195"/>
    </row>
    <row r="30" spans="1:108" s="104" customFormat="1">
      <c r="A30" s="103"/>
      <c r="B30" s="245" t="s">
        <v>245</v>
      </c>
      <c r="C30" s="245"/>
      <c r="D30" s="245"/>
      <c r="E30" s="245"/>
      <c r="F30" s="245"/>
      <c r="G30" s="245"/>
      <c r="H30" s="245"/>
      <c r="I30" s="245"/>
      <c r="J30" s="245"/>
      <c r="K30" s="245"/>
      <c r="L30" s="245"/>
      <c r="M30" s="245"/>
      <c r="N30" s="245"/>
      <c r="O30" s="245"/>
      <c r="P30" s="245"/>
      <c r="Q30" s="245"/>
      <c r="R30" s="245"/>
      <c r="S30" s="245"/>
      <c r="T30" s="245"/>
      <c r="U30" s="245"/>
      <c r="V30" s="245"/>
      <c r="W30" s="245"/>
      <c r="X30" s="245"/>
      <c r="Y30" s="245"/>
      <c r="Z30" s="245"/>
      <c r="AA30" s="245"/>
      <c r="AB30" s="245"/>
      <c r="AC30" s="245"/>
      <c r="AD30" s="245"/>
      <c r="AE30" s="245"/>
      <c r="AF30" s="245"/>
      <c r="AG30" s="245"/>
      <c r="AH30" s="245"/>
      <c r="AI30" s="245"/>
      <c r="AJ30" s="245"/>
      <c r="AK30" s="245"/>
      <c r="AL30" s="245"/>
      <c r="AM30" s="245"/>
      <c r="AN30" s="245"/>
      <c r="AO30" s="245"/>
      <c r="AP30" s="245"/>
      <c r="AQ30" s="245"/>
      <c r="AR30" s="245"/>
      <c r="AS30" s="246"/>
      <c r="AT30" s="191" t="s">
        <v>91</v>
      </c>
      <c r="AU30" s="192"/>
      <c r="AV30" s="192"/>
      <c r="AW30" s="192"/>
      <c r="AX30" s="192"/>
      <c r="AY30" s="192"/>
      <c r="AZ30" s="192"/>
      <c r="BA30" s="192"/>
      <c r="BB30" s="192"/>
      <c r="BC30" s="192"/>
      <c r="BD30" s="192"/>
      <c r="BE30" s="193"/>
      <c r="BF30" s="191" t="s">
        <v>91</v>
      </c>
      <c r="BG30" s="192"/>
      <c r="BH30" s="192"/>
      <c r="BI30" s="192"/>
      <c r="BJ30" s="192"/>
      <c r="BK30" s="192"/>
      <c r="BL30" s="192"/>
      <c r="BM30" s="192"/>
      <c r="BN30" s="192"/>
      <c r="BO30" s="192"/>
      <c r="BP30" s="192"/>
      <c r="BQ30" s="193"/>
      <c r="BR30" s="179"/>
      <c r="BS30" s="180"/>
      <c r="BT30" s="180"/>
      <c r="BU30" s="180"/>
      <c r="BV30" s="180"/>
      <c r="BW30" s="180"/>
      <c r="BX30" s="180"/>
      <c r="BY30" s="180"/>
      <c r="BZ30" s="180"/>
      <c r="CA30" s="180"/>
      <c r="CB30" s="180"/>
      <c r="CC30" s="180"/>
      <c r="CD30" s="181"/>
      <c r="CE30" s="191" t="s">
        <v>177</v>
      </c>
      <c r="CF30" s="192"/>
      <c r="CG30" s="192"/>
      <c r="CH30" s="192"/>
      <c r="CI30" s="192"/>
      <c r="CJ30" s="192"/>
      <c r="CK30" s="192"/>
      <c r="CL30" s="192"/>
      <c r="CM30" s="192"/>
      <c r="CN30" s="192"/>
      <c r="CO30" s="192"/>
      <c r="CP30" s="192"/>
      <c r="CQ30" s="193"/>
      <c r="CR30" s="191">
        <v>2</v>
      </c>
      <c r="CS30" s="192"/>
      <c r="CT30" s="192"/>
      <c r="CU30" s="192"/>
      <c r="CV30" s="192"/>
      <c r="CW30" s="192"/>
      <c r="CX30" s="192"/>
      <c r="CY30" s="192"/>
      <c r="CZ30" s="192"/>
      <c r="DA30" s="192"/>
      <c r="DB30" s="192"/>
      <c r="DC30" s="192"/>
      <c r="DD30" s="193"/>
    </row>
    <row r="31" spans="1:108" ht="57" customHeight="1">
      <c r="A31" s="105"/>
      <c r="B31" s="196" t="s">
        <v>246</v>
      </c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6"/>
      <c r="T31" s="196"/>
      <c r="U31" s="196"/>
      <c r="V31" s="196"/>
      <c r="W31" s="196"/>
      <c r="X31" s="196"/>
      <c r="Y31" s="196"/>
      <c r="Z31" s="196"/>
      <c r="AA31" s="196"/>
      <c r="AB31" s="196"/>
      <c r="AC31" s="196"/>
      <c r="AD31" s="196"/>
      <c r="AE31" s="196"/>
      <c r="AF31" s="196"/>
      <c r="AG31" s="196"/>
      <c r="AH31" s="196"/>
      <c r="AI31" s="196"/>
      <c r="AJ31" s="196"/>
      <c r="AK31" s="196"/>
      <c r="AL31" s="196"/>
      <c r="AM31" s="196"/>
      <c r="AN31" s="196"/>
      <c r="AO31" s="196"/>
      <c r="AP31" s="196"/>
      <c r="AQ31" s="196"/>
      <c r="AR31" s="196"/>
      <c r="AS31" s="197"/>
      <c r="AT31" s="194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95"/>
      <c r="BF31" s="194"/>
      <c r="BG31" s="167"/>
      <c r="BH31" s="167"/>
      <c r="BI31" s="167"/>
      <c r="BJ31" s="167"/>
      <c r="BK31" s="167"/>
      <c r="BL31" s="167"/>
      <c r="BM31" s="167"/>
      <c r="BN31" s="167"/>
      <c r="BO31" s="167"/>
      <c r="BP31" s="167"/>
      <c r="BQ31" s="195"/>
      <c r="BR31" s="182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4"/>
      <c r="CE31" s="194"/>
      <c r="CF31" s="167"/>
      <c r="CG31" s="167"/>
      <c r="CH31" s="167"/>
      <c r="CI31" s="167"/>
      <c r="CJ31" s="167"/>
      <c r="CK31" s="167"/>
      <c r="CL31" s="167"/>
      <c r="CM31" s="167"/>
      <c r="CN31" s="167"/>
      <c r="CO31" s="167"/>
      <c r="CP31" s="167"/>
      <c r="CQ31" s="195"/>
      <c r="CR31" s="194"/>
      <c r="CS31" s="167"/>
      <c r="CT31" s="167"/>
      <c r="CU31" s="167"/>
      <c r="CV31" s="167"/>
      <c r="CW31" s="167"/>
      <c r="CX31" s="167"/>
      <c r="CY31" s="167"/>
      <c r="CZ31" s="167"/>
      <c r="DA31" s="167"/>
      <c r="DB31" s="167"/>
      <c r="DC31" s="167"/>
      <c r="DD31" s="195"/>
    </row>
    <row r="32" spans="1:108" s="106" customFormat="1" ht="29.25" customHeight="1">
      <c r="A32" s="102"/>
      <c r="B32" s="169" t="s">
        <v>247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69"/>
      <c r="AI32" s="169"/>
      <c r="AJ32" s="169"/>
      <c r="AK32" s="169"/>
      <c r="AL32" s="169"/>
      <c r="AM32" s="169"/>
      <c r="AN32" s="169"/>
      <c r="AO32" s="169"/>
      <c r="AP32" s="169"/>
      <c r="AQ32" s="169"/>
      <c r="AR32" s="169"/>
      <c r="AS32" s="170"/>
      <c r="AT32" s="248">
        <v>824</v>
      </c>
      <c r="AU32" s="172"/>
      <c r="AV32" s="172"/>
      <c r="AW32" s="172"/>
      <c r="AX32" s="172"/>
      <c r="AY32" s="172"/>
      <c r="AZ32" s="172"/>
      <c r="BA32" s="172"/>
      <c r="BB32" s="172"/>
      <c r="BC32" s="172"/>
      <c r="BD32" s="172"/>
      <c r="BE32" s="173"/>
      <c r="BF32" s="248">
        <v>1000</v>
      </c>
      <c r="BG32" s="172"/>
      <c r="BH32" s="172"/>
      <c r="BI32" s="172"/>
      <c r="BJ32" s="172"/>
      <c r="BK32" s="172"/>
      <c r="BL32" s="172"/>
      <c r="BM32" s="172"/>
      <c r="BN32" s="172"/>
      <c r="BO32" s="172"/>
      <c r="BP32" s="172"/>
      <c r="BQ32" s="173"/>
      <c r="BR32" s="204">
        <f>AT32/BF32</f>
        <v>0.82399999999999995</v>
      </c>
      <c r="BS32" s="205"/>
      <c r="BT32" s="205"/>
      <c r="BU32" s="205"/>
      <c r="BV32" s="205"/>
      <c r="BW32" s="205"/>
      <c r="BX32" s="205"/>
      <c r="BY32" s="205"/>
      <c r="BZ32" s="205"/>
      <c r="CA32" s="205"/>
      <c r="CB32" s="205"/>
      <c r="CC32" s="205"/>
      <c r="CD32" s="206"/>
      <c r="CE32" s="171" t="s">
        <v>91</v>
      </c>
      <c r="CF32" s="172"/>
      <c r="CG32" s="172"/>
      <c r="CH32" s="172"/>
      <c r="CI32" s="172"/>
      <c r="CJ32" s="172"/>
      <c r="CK32" s="172"/>
      <c r="CL32" s="172"/>
      <c r="CM32" s="172"/>
      <c r="CN32" s="172"/>
      <c r="CO32" s="172"/>
      <c r="CP32" s="172"/>
      <c r="CQ32" s="173"/>
      <c r="CR32" s="171" t="s">
        <v>91</v>
      </c>
      <c r="CS32" s="172"/>
      <c r="CT32" s="172"/>
      <c r="CU32" s="172"/>
      <c r="CV32" s="172"/>
      <c r="CW32" s="172"/>
      <c r="CX32" s="172"/>
      <c r="CY32" s="172"/>
      <c r="CZ32" s="172"/>
      <c r="DA32" s="172"/>
      <c r="DB32" s="172"/>
      <c r="DC32" s="172"/>
      <c r="DD32" s="173"/>
    </row>
    <row r="33" spans="1:108" s="98" customFormat="1" ht="30.75" customHeight="1">
      <c r="A33" s="102"/>
      <c r="B33" s="169" t="s">
        <v>248</v>
      </c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69"/>
      <c r="Q33" s="169"/>
      <c r="R33" s="169"/>
      <c r="S33" s="169"/>
      <c r="T33" s="169"/>
      <c r="U33" s="169"/>
      <c r="V33" s="169"/>
      <c r="W33" s="169"/>
      <c r="X33" s="169"/>
      <c r="Y33" s="169"/>
      <c r="Z33" s="169"/>
      <c r="AA33" s="169"/>
      <c r="AB33" s="169"/>
      <c r="AC33" s="169"/>
      <c r="AD33" s="169"/>
      <c r="AE33" s="169"/>
      <c r="AF33" s="169"/>
      <c r="AG33" s="169"/>
      <c r="AH33" s="169"/>
      <c r="AI33" s="169"/>
      <c r="AJ33" s="169"/>
      <c r="AK33" s="169"/>
      <c r="AL33" s="169"/>
      <c r="AM33" s="169"/>
      <c r="AN33" s="169"/>
      <c r="AO33" s="169"/>
      <c r="AP33" s="169"/>
      <c r="AQ33" s="169"/>
      <c r="AR33" s="169"/>
      <c r="AS33" s="170"/>
      <c r="AT33" s="171">
        <v>3</v>
      </c>
      <c r="AU33" s="172"/>
      <c r="AV33" s="172"/>
      <c r="AW33" s="172"/>
      <c r="AX33" s="172"/>
      <c r="AY33" s="172"/>
      <c r="AZ33" s="172"/>
      <c r="BA33" s="172"/>
      <c r="BB33" s="172"/>
      <c r="BC33" s="172"/>
      <c r="BD33" s="172"/>
      <c r="BE33" s="173"/>
      <c r="BF33" s="171">
        <v>0</v>
      </c>
      <c r="BG33" s="172"/>
      <c r="BH33" s="172"/>
      <c r="BI33" s="172"/>
      <c r="BJ33" s="172"/>
      <c r="BK33" s="172"/>
      <c r="BL33" s="172"/>
      <c r="BM33" s="172"/>
      <c r="BN33" s="172"/>
      <c r="BO33" s="172"/>
      <c r="BP33" s="172"/>
      <c r="BQ33" s="173"/>
      <c r="BR33" s="204">
        <v>1.2</v>
      </c>
      <c r="BS33" s="205"/>
      <c r="BT33" s="205"/>
      <c r="BU33" s="205"/>
      <c r="BV33" s="205"/>
      <c r="BW33" s="205"/>
      <c r="BX33" s="205"/>
      <c r="BY33" s="205"/>
      <c r="BZ33" s="205"/>
      <c r="CA33" s="205"/>
      <c r="CB33" s="205"/>
      <c r="CC33" s="205"/>
      <c r="CD33" s="206"/>
      <c r="CE33" s="171" t="s">
        <v>91</v>
      </c>
      <c r="CF33" s="172"/>
      <c r="CG33" s="172"/>
      <c r="CH33" s="172"/>
      <c r="CI33" s="172"/>
      <c r="CJ33" s="172"/>
      <c r="CK33" s="172"/>
      <c r="CL33" s="172"/>
      <c r="CM33" s="172"/>
      <c r="CN33" s="172"/>
      <c r="CO33" s="172"/>
      <c r="CP33" s="172"/>
      <c r="CQ33" s="173"/>
      <c r="CR33" s="171" t="s">
        <v>91</v>
      </c>
      <c r="CS33" s="172"/>
      <c r="CT33" s="172"/>
      <c r="CU33" s="172"/>
      <c r="CV33" s="172"/>
      <c r="CW33" s="172"/>
      <c r="CX33" s="172"/>
      <c r="CY33" s="172"/>
      <c r="CZ33" s="172"/>
      <c r="DA33" s="172"/>
      <c r="DB33" s="172"/>
      <c r="DC33" s="172"/>
      <c r="DD33" s="173"/>
    </row>
    <row r="34" spans="1:108" s="98" customFormat="1" ht="30.75" customHeight="1">
      <c r="A34" s="102"/>
      <c r="B34" s="169" t="s">
        <v>249</v>
      </c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69"/>
      <c r="AH34" s="169"/>
      <c r="AI34" s="169"/>
      <c r="AJ34" s="169"/>
      <c r="AK34" s="169"/>
      <c r="AL34" s="169"/>
      <c r="AM34" s="169"/>
      <c r="AN34" s="169"/>
      <c r="AO34" s="169"/>
      <c r="AP34" s="169"/>
      <c r="AQ34" s="169"/>
      <c r="AR34" s="169"/>
      <c r="AS34" s="170"/>
      <c r="AT34" s="171">
        <v>0</v>
      </c>
      <c r="AU34" s="172"/>
      <c r="AV34" s="172"/>
      <c r="AW34" s="172"/>
      <c r="AX34" s="172"/>
      <c r="AY34" s="172"/>
      <c r="AZ34" s="172"/>
      <c r="BA34" s="172"/>
      <c r="BB34" s="172"/>
      <c r="BC34" s="172"/>
      <c r="BD34" s="172"/>
      <c r="BE34" s="173"/>
      <c r="BF34" s="171">
        <v>0</v>
      </c>
      <c r="BG34" s="172"/>
      <c r="BH34" s="172"/>
      <c r="BI34" s="172"/>
      <c r="BJ34" s="172"/>
      <c r="BK34" s="172"/>
      <c r="BL34" s="172"/>
      <c r="BM34" s="172"/>
      <c r="BN34" s="172"/>
      <c r="BO34" s="172"/>
      <c r="BP34" s="172"/>
      <c r="BQ34" s="173"/>
      <c r="BR34" s="204">
        <v>1</v>
      </c>
      <c r="BS34" s="205"/>
      <c r="BT34" s="205"/>
      <c r="BU34" s="205"/>
      <c r="BV34" s="205"/>
      <c r="BW34" s="205"/>
      <c r="BX34" s="205"/>
      <c r="BY34" s="205"/>
      <c r="BZ34" s="205"/>
      <c r="CA34" s="205"/>
      <c r="CB34" s="205"/>
      <c r="CC34" s="205"/>
      <c r="CD34" s="206"/>
      <c r="CE34" s="171" t="s">
        <v>91</v>
      </c>
      <c r="CF34" s="172"/>
      <c r="CG34" s="172"/>
      <c r="CH34" s="172"/>
      <c r="CI34" s="172"/>
      <c r="CJ34" s="172"/>
      <c r="CK34" s="172"/>
      <c r="CL34" s="172"/>
      <c r="CM34" s="172"/>
      <c r="CN34" s="172"/>
      <c r="CO34" s="172"/>
      <c r="CP34" s="172"/>
      <c r="CQ34" s="173"/>
      <c r="CR34" s="171" t="s">
        <v>91</v>
      </c>
      <c r="CS34" s="172"/>
      <c r="CT34" s="172"/>
      <c r="CU34" s="172"/>
      <c r="CV34" s="172"/>
      <c r="CW34" s="172"/>
      <c r="CX34" s="172"/>
      <c r="CY34" s="172"/>
      <c r="CZ34" s="172"/>
      <c r="DA34" s="172"/>
      <c r="DB34" s="172"/>
      <c r="DC34" s="172"/>
      <c r="DD34" s="173"/>
    </row>
    <row r="35" spans="1:108" ht="14.25" customHeight="1">
      <c r="A35" s="102"/>
      <c r="B35" s="169"/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69"/>
      <c r="AI35" s="169"/>
      <c r="AJ35" s="169"/>
      <c r="AK35" s="169"/>
      <c r="AL35" s="169"/>
      <c r="AM35" s="169"/>
      <c r="AN35" s="169"/>
      <c r="AO35" s="169"/>
      <c r="AP35" s="169"/>
      <c r="AQ35" s="169"/>
      <c r="AR35" s="169"/>
      <c r="AS35" s="170"/>
      <c r="AT35" s="171"/>
      <c r="AU35" s="172"/>
      <c r="AV35" s="172"/>
      <c r="AW35" s="172"/>
      <c r="AX35" s="172"/>
      <c r="AY35" s="172"/>
      <c r="AZ35" s="172"/>
      <c r="BA35" s="172"/>
      <c r="BB35" s="172"/>
      <c r="BC35" s="172"/>
      <c r="BD35" s="172"/>
      <c r="BE35" s="173"/>
      <c r="BF35" s="171"/>
      <c r="BG35" s="172"/>
      <c r="BH35" s="172"/>
      <c r="BI35" s="172"/>
      <c r="BJ35" s="172"/>
      <c r="BK35" s="172"/>
      <c r="BL35" s="172"/>
      <c r="BM35" s="172"/>
      <c r="BN35" s="172"/>
      <c r="BO35" s="172"/>
      <c r="BP35" s="172"/>
      <c r="BQ35" s="173"/>
      <c r="BR35" s="204"/>
      <c r="BS35" s="205"/>
      <c r="BT35" s="205"/>
      <c r="BU35" s="205"/>
      <c r="BV35" s="205"/>
      <c r="BW35" s="205"/>
      <c r="BX35" s="205"/>
      <c r="BY35" s="205"/>
      <c r="BZ35" s="205"/>
      <c r="CA35" s="205"/>
      <c r="CB35" s="205"/>
      <c r="CC35" s="205"/>
      <c r="CD35" s="206"/>
      <c r="CE35" s="171"/>
      <c r="CF35" s="172"/>
      <c r="CG35" s="172"/>
      <c r="CH35" s="172"/>
      <c r="CI35" s="172"/>
      <c r="CJ35" s="172"/>
      <c r="CK35" s="172"/>
      <c r="CL35" s="172"/>
      <c r="CM35" s="172"/>
      <c r="CN35" s="172"/>
      <c r="CO35" s="172"/>
      <c r="CP35" s="172"/>
      <c r="CQ35" s="173"/>
      <c r="CR35" s="171"/>
      <c r="CS35" s="172"/>
      <c r="CT35" s="172"/>
      <c r="CU35" s="172"/>
      <c r="CV35" s="172"/>
      <c r="CW35" s="172"/>
      <c r="CX35" s="172"/>
      <c r="CY35" s="172"/>
      <c r="CZ35" s="172"/>
      <c r="DA35" s="172"/>
      <c r="DB35" s="172"/>
      <c r="DC35" s="172"/>
      <c r="DD35" s="173"/>
    </row>
    <row r="36" spans="1:108" ht="46.5" customHeight="1">
      <c r="A36" s="102"/>
      <c r="B36" s="169" t="s">
        <v>250</v>
      </c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69"/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70"/>
      <c r="AT36" s="171"/>
      <c r="AU36" s="172"/>
      <c r="AV36" s="172"/>
      <c r="AW36" s="172"/>
      <c r="AX36" s="172"/>
      <c r="AY36" s="172"/>
      <c r="AZ36" s="172"/>
      <c r="BA36" s="172"/>
      <c r="BB36" s="172"/>
      <c r="BC36" s="172"/>
      <c r="BD36" s="172"/>
      <c r="BE36" s="173"/>
      <c r="BF36" s="171"/>
      <c r="BG36" s="172"/>
      <c r="BH36" s="172"/>
      <c r="BI36" s="172"/>
      <c r="BJ36" s="172"/>
      <c r="BK36" s="172"/>
      <c r="BL36" s="172"/>
      <c r="BM36" s="172"/>
      <c r="BN36" s="172"/>
      <c r="BO36" s="172"/>
      <c r="BP36" s="172"/>
      <c r="BQ36" s="173"/>
      <c r="BR36" s="204"/>
      <c r="BS36" s="205"/>
      <c r="BT36" s="205"/>
      <c r="BU36" s="205"/>
      <c r="BV36" s="205"/>
      <c r="BW36" s="205"/>
      <c r="BX36" s="205"/>
      <c r="BY36" s="205"/>
      <c r="BZ36" s="205"/>
      <c r="CA36" s="205"/>
      <c r="CB36" s="205"/>
      <c r="CC36" s="205"/>
      <c r="CD36" s="206"/>
      <c r="CE36" s="171" t="s">
        <v>195</v>
      </c>
      <c r="CF36" s="172"/>
      <c r="CG36" s="172"/>
      <c r="CH36" s="172"/>
      <c r="CI36" s="172"/>
      <c r="CJ36" s="172"/>
      <c r="CK36" s="172"/>
      <c r="CL36" s="172"/>
      <c r="CM36" s="172"/>
      <c r="CN36" s="172"/>
      <c r="CO36" s="172"/>
      <c r="CP36" s="172"/>
      <c r="CQ36" s="173"/>
      <c r="CR36" s="171">
        <f>CR37/1</f>
        <v>2</v>
      </c>
      <c r="CS36" s="172"/>
      <c r="CT36" s="172"/>
      <c r="CU36" s="172"/>
      <c r="CV36" s="172"/>
      <c r="CW36" s="172"/>
      <c r="CX36" s="172"/>
      <c r="CY36" s="172"/>
      <c r="CZ36" s="172"/>
      <c r="DA36" s="172"/>
      <c r="DB36" s="172"/>
      <c r="DC36" s="172"/>
      <c r="DD36" s="173"/>
    </row>
    <row r="37" spans="1:108" s="106" customFormat="1" ht="73.5" customHeight="1">
      <c r="A37" s="102"/>
      <c r="B37" s="169" t="s">
        <v>251</v>
      </c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  <c r="AR37" s="169"/>
      <c r="AS37" s="170"/>
      <c r="AT37" s="248">
        <v>0</v>
      </c>
      <c r="AU37" s="172"/>
      <c r="AV37" s="172"/>
      <c r="AW37" s="172"/>
      <c r="AX37" s="172"/>
      <c r="AY37" s="172"/>
      <c r="AZ37" s="172"/>
      <c r="BA37" s="172"/>
      <c r="BB37" s="172"/>
      <c r="BC37" s="172"/>
      <c r="BD37" s="172"/>
      <c r="BE37" s="173"/>
      <c r="BF37" s="248">
        <v>0</v>
      </c>
      <c r="BG37" s="172"/>
      <c r="BH37" s="172"/>
      <c r="BI37" s="172"/>
      <c r="BJ37" s="172"/>
      <c r="BK37" s="172"/>
      <c r="BL37" s="172"/>
      <c r="BM37" s="172"/>
      <c r="BN37" s="172"/>
      <c r="BO37" s="172"/>
      <c r="BP37" s="172"/>
      <c r="BQ37" s="173"/>
      <c r="BR37" s="204">
        <v>1</v>
      </c>
      <c r="BS37" s="205"/>
      <c r="BT37" s="205"/>
      <c r="BU37" s="205"/>
      <c r="BV37" s="205"/>
      <c r="BW37" s="205"/>
      <c r="BX37" s="205"/>
      <c r="BY37" s="205"/>
      <c r="BZ37" s="205"/>
      <c r="CA37" s="205"/>
      <c r="CB37" s="205"/>
      <c r="CC37" s="205"/>
      <c r="CD37" s="206"/>
      <c r="CE37" s="171"/>
      <c r="CF37" s="172"/>
      <c r="CG37" s="172"/>
      <c r="CH37" s="172"/>
      <c r="CI37" s="172"/>
      <c r="CJ37" s="172"/>
      <c r="CK37" s="172"/>
      <c r="CL37" s="172"/>
      <c r="CM37" s="172"/>
      <c r="CN37" s="172"/>
      <c r="CO37" s="172"/>
      <c r="CP37" s="172"/>
      <c r="CQ37" s="173"/>
      <c r="CR37" s="171">
        <v>2</v>
      </c>
      <c r="CS37" s="172"/>
      <c r="CT37" s="172"/>
      <c r="CU37" s="172"/>
      <c r="CV37" s="172"/>
      <c r="CW37" s="172"/>
      <c r="CX37" s="172"/>
      <c r="CY37" s="172"/>
      <c r="CZ37" s="172"/>
      <c r="DA37" s="172"/>
      <c r="DB37" s="172"/>
      <c r="DC37" s="172"/>
      <c r="DD37" s="173"/>
    </row>
    <row r="38" spans="1:108">
      <c r="A38" s="102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169"/>
      <c r="AH38" s="169"/>
      <c r="AI38" s="169"/>
      <c r="AJ38" s="169"/>
      <c r="AK38" s="169"/>
      <c r="AL38" s="169"/>
      <c r="AM38" s="169"/>
      <c r="AN38" s="169"/>
      <c r="AO38" s="169"/>
      <c r="AP38" s="169"/>
      <c r="AQ38" s="169"/>
      <c r="AR38" s="169"/>
      <c r="AS38" s="170"/>
      <c r="AT38" s="171"/>
      <c r="AU38" s="172"/>
      <c r="AV38" s="172"/>
      <c r="AW38" s="172"/>
      <c r="AX38" s="172"/>
      <c r="AY38" s="172"/>
      <c r="AZ38" s="172"/>
      <c r="BA38" s="172"/>
      <c r="BB38" s="172"/>
      <c r="BC38" s="172"/>
      <c r="BD38" s="172"/>
      <c r="BE38" s="173"/>
      <c r="BF38" s="171"/>
      <c r="BG38" s="172"/>
      <c r="BH38" s="172"/>
      <c r="BI38" s="172"/>
      <c r="BJ38" s="172"/>
      <c r="BK38" s="172"/>
      <c r="BL38" s="172"/>
      <c r="BM38" s="172"/>
      <c r="BN38" s="172"/>
      <c r="BO38" s="172"/>
      <c r="BP38" s="172"/>
      <c r="BQ38" s="173"/>
      <c r="BR38" s="204"/>
      <c r="BS38" s="205"/>
      <c r="BT38" s="205"/>
      <c r="BU38" s="205"/>
      <c r="BV38" s="205"/>
      <c r="BW38" s="205"/>
      <c r="BX38" s="205"/>
      <c r="BY38" s="205"/>
      <c r="BZ38" s="205"/>
      <c r="CA38" s="205"/>
      <c r="CB38" s="205"/>
      <c r="CC38" s="205"/>
      <c r="CD38" s="206"/>
      <c r="CE38" s="171"/>
      <c r="CF38" s="172"/>
      <c r="CG38" s="172"/>
      <c r="CH38" s="172"/>
      <c r="CI38" s="172"/>
      <c r="CJ38" s="172"/>
      <c r="CK38" s="172"/>
      <c r="CL38" s="172"/>
      <c r="CM38" s="172"/>
      <c r="CN38" s="172"/>
      <c r="CO38" s="172"/>
      <c r="CP38" s="172"/>
      <c r="CQ38" s="173"/>
      <c r="CR38" s="171"/>
      <c r="CS38" s="172"/>
      <c r="CT38" s="172"/>
      <c r="CU38" s="172"/>
      <c r="CV38" s="172"/>
      <c r="CW38" s="172"/>
      <c r="CX38" s="172"/>
      <c r="CY38" s="172"/>
      <c r="CZ38" s="172"/>
      <c r="DA38" s="172"/>
      <c r="DB38" s="172"/>
      <c r="DC38" s="172"/>
      <c r="DD38" s="173"/>
    </row>
    <row r="39" spans="1:108" ht="90.75" customHeight="1">
      <c r="A39" s="102"/>
      <c r="B39" s="169" t="s">
        <v>252</v>
      </c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69"/>
      <c r="AH39" s="169"/>
      <c r="AI39" s="169"/>
      <c r="AJ39" s="169"/>
      <c r="AK39" s="169"/>
      <c r="AL39" s="169"/>
      <c r="AM39" s="169"/>
      <c r="AN39" s="169"/>
      <c r="AO39" s="169"/>
      <c r="AP39" s="169"/>
      <c r="AQ39" s="169"/>
      <c r="AR39" s="169"/>
      <c r="AS39" s="170"/>
      <c r="AT39" s="171" t="s">
        <v>91</v>
      </c>
      <c r="AU39" s="172"/>
      <c r="AV39" s="172"/>
      <c r="AW39" s="172"/>
      <c r="AX39" s="172"/>
      <c r="AY39" s="172"/>
      <c r="AZ39" s="172"/>
      <c r="BA39" s="172"/>
      <c r="BB39" s="172"/>
      <c r="BC39" s="172"/>
      <c r="BD39" s="172"/>
      <c r="BE39" s="173"/>
      <c r="BF39" s="171" t="s">
        <v>91</v>
      </c>
      <c r="BG39" s="172"/>
      <c r="BH39" s="172"/>
      <c r="BI39" s="172"/>
      <c r="BJ39" s="172"/>
      <c r="BK39" s="172"/>
      <c r="BL39" s="172"/>
      <c r="BM39" s="172"/>
      <c r="BN39" s="172"/>
      <c r="BO39" s="172"/>
      <c r="BP39" s="172"/>
      <c r="BQ39" s="173"/>
      <c r="BR39" s="204" t="s">
        <v>91</v>
      </c>
      <c r="BS39" s="205"/>
      <c r="BT39" s="205"/>
      <c r="BU39" s="205"/>
      <c r="BV39" s="205"/>
      <c r="BW39" s="205"/>
      <c r="BX39" s="205"/>
      <c r="BY39" s="205"/>
      <c r="BZ39" s="205"/>
      <c r="CA39" s="205"/>
      <c r="CB39" s="205"/>
      <c r="CC39" s="205"/>
      <c r="CD39" s="206"/>
      <c r="CE39" s="171" t="s">
        <v>91</v>
      </c>
      <c r="CF39" s="172"/>
      <c r="CG39" s="172"/>
      <c r="CH39" s="172"/>
      <c r="CI39" s="172"/>
      <c r="CJ39" s="172"/>
      <c r="CK39" s="172"/>
      <c r="CL39" s="172"/>
      <c r="CM39" s="172"/>
      <c r="CN39" s="172"/>
      <c r="CO39" s="172"/>
      <c r="CP39" s="172"/>
      <c r="CQ39" s="173"/>
      <c r="CR39" s="171">
        <f>(CR41+CR43)/2</f>
        <v>2</v>
      </c>
      <c r="CS39" s="172"/>
      <c r="CT39" s="172"/>
      <c r="CU39" s="172"/>
      <c r="CV39" s="172"/>
      <c r="CW39" s="172"/>
      <c r="CX39" s="172"/>
      <c r="CY39" s="172"/>
      <c r="CZ39" s="172"/>
      <c r="DA39" s="172"/>
      <c r="DB39" s="172"/>
      <c r="DC39" s="172"/>
      <c r="DD39" s="173"/>
    </row>
    <row r="40" spans="1:108" ht="15" customHeight="1">
      <c r="A40" s="102"/>
      <c r="B40" s="169" t="s">
        <v>211</v>
      </c>
      <c r="C40" s="169"/>
      <c r="D40" s="169"/>
      <c r="E40" s="169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69"/>
      <c r="AI40" s="169"/>
      <c r="AJ40" s="169"/>
      <c r="AK40" s="169"/>
      <c r="AL40" s="169"/>
      <c r="AM40" s="169"/>
      <c r="AN40" s="169"/>
      <c r="AO40" s="169"/>
      <c r="AP40" s="169"/>
      <c r="AQ40" s="169"/>
      <c r="AR40" s="169"/>
      <c r="AS40" s="170"/>
      <c r="AT40" s="171"/>
      <c r="AU40" s="172"/>
      <c r="AV40" s="172"/>
      <c r="AW40" s="172"/>
      <c r="AX40" s="172"/>
      <c r="AY40" s="172"/>
      <c r="AZ40" s="172"/>
      <c r="BA40" s="172"/>
      <c r="BB40" s="172"/>
      <c r="BC40" s="172"/>
      <c r="BD40" s="172"/>
      <c r="BE40" s="173"/>
      <c r="BF40" s="171"/>
      <c r="BG40" s="172"/>
      <c r="BH40" s="172"/>
      <c r="BI40" s="172"/>
      <c r="BJ40" s="172"/>
      <c r="BK40" s="172"/>
      <c r="BL40" s="172"/>
      <c r="BM40" s="172"/>
      <c r="BN40" s="172"/>
      <c r="BO40" s="172"/>
      <c r="BP40" s="172"/>
      <c r="BQ40" s="173"/>
      <c r="BR40" s="204"/>
      <c r="BS40" s="205"/>
      <c r="BT40" s="205"/>
      <c r="BU40" s="205"/>
      <c r="BV40" s="205"/>
      <c r="BW40" s="205"/>
      <c r="BX40" s="205"/>
      <c r="BY40" s="205"/>
      <c r="BZ40" s="205"/>
      <c r="CA40" s="205"/>
      <c r="CB40" s="205"/>
      <c r="CC40" s="205"/>
      <c r="CD40" s="206"/>
      <c r="CE40" s="171"/>
      <c r="CF40" s="172"/>
      <c r="CG40" s="172"/>
      <c r="CH40" s="172"/>
      <c r="CI40" s="172"/>
      <c r="CJ40" s="172"/>
      <c r="CK40" s="172"/>
      <c r="CL40" s="172"/>
      <c r="CM40" s="172"/>
      <c r="CN40" s="172"/>
      <c r="CO40" s="172"/>
      <c r="CP40" s="172"/>
      <c r="CQ40" s="173"/>
      <c r="CR40" s="171"/>
      <c r="CS40" s="172"/>
      <c r="CT40" s="172"/>
      <c r="CU40" s="172"/>
      <c r="CV40" s="172"/>
      <c r="CW40" s="172"/>
      <c r="CX40" s="172"/>
      <c r="CY40" s="172"/>
      <c r="CZ40" s="172"/>
      <c r="DA40" s="172"/>
      <c r="DB40" s="172"/>
      <c r="DC40" s="172"/>
      <c r="DD40" s="173"/>
    </row>
    <row r="41" spans="1:108" s="104" customFormat="1">
      <c r="A41" s="103"/>
      <c r="B41" s="177" t="s">
        <v>253</v>
      </c>
      <c r="C41" s="177"/>
      <c r="D41" s="177"/>
      <c r="E41" s="177"/>
      <c r="F41" s="177"/>
      <c r="G41" s="177"/>
      <c r="H41" s="177"/>
      <c r="I41" s="177"/>
      <c r="J41" s="177"/>
      <c r="K41" s="177"/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8"/>
      <c r="AT41" s="191">
        <v>1</v>
      </c>
      <c r="AU41" s="192"/>
      <c r="AV41" s="192"/>
      <c r="AW41" s="192"/>
      <c r="AX41" s="192"/>
      <c r="AY41" s="192"/>
      <c r="AZ41" s="192"/>
      <c r="BA41" s="192"/>
      <c r="BB41" s="192"/>
      <c r="BC41" s="192"/>
      <c r="BD41" s="192"/>
      <c r="BE41" s="193"/>
      <c r="BF41" s="191">
        <v>1</v>
      </c>
      <c r="BG41" s="192"/>
      <c r="BH41" s="192"/>
      <c r="BI41" s="192"/>
      <c r="BJ41" s="192"/>
      <c r="BK41" s="192"/>
      <c r="BL41" s="192"/>
      <c r="BM41" s="192"/>
      <c r="BN41" s="192"/>
      <c r="BO41" s="192"/>
      <c r="BP41" s="192"/>
      <c r="BQ41" s="193"/>
      <c r="BR41" s="179">
        <v>1</v>
      </c>
      <c r="BS41" s="180"/>
      <c r="BT41" s="180"/>
      <c r="BU41" s="180"/>
      <c r="BV41" s="180"/>
      <c r="BW41" s="180"/>
      <c r="BX41" s="180"/>
      <c r="BY41" s="180"/>
      <c r="BZ41" s="180"/>
      <c r="CA41" s="180"/>
      <c r="CB41" s="180"/>
      <c r="CC41" s="180"/>
      <c r="CD41" s="181"/>
      <c r="CE41" s="191" t="s">
        <v>195</v>
      </c>
      <c r="CF41" s="192"/>
      <c r="CG41" s="192"/>
      <c r="CH41" s="192"/>
      <c r="CI41" s="192"/>
      <c r="CJ41" s="192"/>
      <c r="CK41" s="192"/>
      <c r="CL41" s="192"/>
      <c r="CM41" s="192"/>
      <c r="CN41" s="192"/>
      <c r="CO41" s="192"/>
      <c r="CP41" s="192"/>
      <c r="CQ41" s="193"/>
      <c r="CR41" s="191">
        <v>2</v>
      </c>
      <c r="CS41" s="192"/>
      <c r="CT41" s="192"/>
      <c r="CU41" s="192"/>
      <c r="CV41" s="192"/>
      <c r="CW41" s="192"/>
      <c r="CX41" s="192"/>
      <c r="CY41" s="192"/>
      <c r="CZ41" s="192"/>
      <c r="DA41" s="192"/>
      <c r="DB41" s="192"/>
      <c r="DC41" s="192"/>
      <c r="DD41" s="193"/>
    </row>
    <row r="42" spans="1:108" s="98" customFormat="1" ht="45.75" customHeight="1">
      <c r="A42" s="105"/>
      <c r="B42" s="196" t="s">
        <v>254</v>
      </c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96"/>
      <c r="T42" s="196"/>
      <c r="U42" s="196"/>
      <c r="V42" s="196"/>
      <c r="W42" s="196"/>
      <c r="X42" s="196"/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  <c r="AK42" s="196"/>
      <c r="AL42" s="196"/>
      <c r="AM42" s="196"/>
      <c r="AN42" s="196"/>
      <c r="AO42" s="196"/>
      <c r="AP42" s="196"/>
      <c r="AQ42" s="196"/>
      <c r="AR42" s="196"/>
      <c r="AS42" s="197"/>
      <c r="AT42" s="194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95"/>
      <c r="BF42" s="194"/>
      <c r="BG42" s="167"/>
      <c r="BH42" s="167"/>
      <c r="BI42" s="167"/>
      <c r="BJ42" s="167"/>
      <c r="BK42" s="167"/>
      <c r="BL42" s="167"/>
      <c r="BM42" s="167"/>
      <c r="BN42" s="167"/>
      <c r="BO42" s="167"/>
      <c r="BP42" s="167"/>
      <c r="BQ42" s="195"/>
      <c r="BR42" s="182"/>
      <c r="BS42" s="183"/>
      <c r="BT42" s="183"/>
      <c r="BU42" s="183"/>
      <c r="BV42" s="183"/>
      <c r="BW42" s="183"/>
      <c r="BX42" s="183"/>
      <c r="BY42" s="183"/>
      <c r="BZ42" s="183"/>
      <c r="CA42" s="183"/>
      <c r="CB42" s="183"/>
      <c r="CC42" s="183"/>
      <c r="CD42" s="184"/>
      <c r="CE42" s="194"/>
      <c r="CF42" s="167"/>
      <c r="CG42" s="167"/>
      <c r="CH42" s="167"/>
      <c r="CI42" s="167"/>
      <c r="CJ42" s="167"/>
      <c r="CK42" s="167"/>
      <c r="CL42" s="167"/>
      <c r="CM42" s="167"/>
      <c r="CN42" s="167"/>
      <c r="CO42" s="167"/>
      <c r="CP42" s="167"/>
      <c r="CQ42" s="195"/>
      <c r="CR42" s="194"/>
      <c r="CS42" s="167"/>
      <c r="CT42" s="167"/>
      <c r="CU42" s="167"/>
      <c r="CV42" s="167"/>
      <c r="CW42" s="167"/>
      <c r="CX42" s="167"/>
      <c r="CY42" s="167"/>
      <c r="CZ42" s="167"/>
      <c r="DA42" s="167"/>
      <c r="DB42" s="167"/>
      <c r="DC42" s="167"/>
      <c r="DD42" s="195"/>
    </row>
    <row r="43" spans="1:108" s="104" customFormat="1">
      <c r="A43" s="103"/>
      <c r="B43" s="245" t="s">
        <v>255</v>
      </c>
      <c r="C43" s="245"/>
      <c r="D43" s="245"/>
      <c r="E43" s="245"/>
      <c r="F43" s="245"/>
      <c r="G43" s="245"/>
      <c r="H43" s="245"/>
      <c r="I43" s="245"/>
      <c r="J43" s="245"/>
      <c r="K43" s="245"/>
      <c r="L43" s="245"/>
      <c r="M43" s="245"/>
      <c r="N43" s="245"/>
      <c r="O43" s="245"/>
      <c r="P43" s="245"/>
      <c r="Q43" s="245"/>
      <c r="R43" s="245"/>
      <c r="S43" s="245"/>
      <c r="T43" s="245"/>
      <c r="U43" s="245"/>
      <c r="V43" s="245"/>
      <c r="W43" s="245"/>
      <c r="X43" s="245"/>
      <c r="Y43" s="245"/>
      <c r="Z43" s="245"/>
      <c r="AA43" s="245"/>
      <c r="AB43" s="245"/>
      <c r="AC43" s="245"/>
      <c r="AD43" s="245"/>
      <c r="AE43" s="245"/>
      <c r="AF43" s="245"/>
      <c r="AG43" s="245"/>
      <c r="AH43" s="245"/>
      <c r="AI43" s="245"/>
      <c r="AJ43" s="245"/>
      <c r="AK43" s="245"/>
      <c r="AL43" s="245"/>
      <c r="AM43" s="245"/>
      <c r="AN43" s="245"/>
      <c r="AO43" s="245"/>
      <c r="AP43" s="245"/>
      <c r="AQ43" s="245"/>
      <c r="AR43" s="245"/>
      <c r="AS43" s="246"/>
      <c r="AT43" s="179">
        <v>0</v>
      </c>
      <c r="AU43" s="180"/>
      <c r="AV43" s="180"/>
      <c r="AW43" s="180"/>
      <c r="AX43" s="180"/>
      <c r="AY43" s="180"/>
      <c r="AZ43" s="180"/>
      <c r="BA43" s="180"/>
      <c r="BB43" s="180"/>
      <c r="BC43" s="180"/>
      <c r="BD43" s="180"/>
      <c r="BE43" s="181"/>
      <c r="BF43" s="179">
        <v>0</v>
      </c>
      <c r="BG43" s="180"/>
      <c r="BH43" s="180"/>
      <c r="BI43" s="180"/>
      <c r="BJ43" s="180"/>
      <c r="BK43" s="180"/>
      <c r="BL43" s="180"/>
      <c r="BM43" s="180"/>
      <c r="BN43" s="180"/>
      <c r="BO43" s="180"/>
      <c r="BP43" s="180"/>
      <c r="BQ43" s="181"/>
      <c r="BR43" s="179">
        <v>1</v>
      </c>
      <c r="BS43" s="180"/>
      <c r="BT43" s="180"/>
      <c r="BU43" s="180"/>
      <c r="BV43" s="180"/>
      <c r="BW43" s="180"/>
      <c r="BX43" s="180"/>
      <c r="BY43" s="180"/>
      <c r="BZ43" s="180"/>
      <c r="CA43" s="180"/>
      <c r="CB43" s="180"/>
      <c r="CC43" s="180"/>
      <c r="CD43" s="181"/>
      <c r="CE43" s="191" t="s">
        <v>177</v>
      </c>
      <c r="CF43" s="192"/>
      <c r="CG43" s="192"/>
      <c r="CH43" s="192"/>
      <c r="CI43" s="192"/>
      <c r="CJ43" s="192"/>
      <c r="CK43" s="192"/>
      <c r="CL43" s="192"/>
      <c r="CM43" s="192"/>
      <c r="CN43" s="192"/>
      <c r="CO43" s="192"/>
      <c r="CP43" s="192"/>
      <c r="CQ43" s="193"/>
      <c r="CR43" s="191">
        <v>2</v>
      </c>
      <c r="CS43" s="192"/>
      <c r="CT43" s="192"/>
      <c r="CU43" s="192"/>
      <c r="CV43" s="192"/>
      <c r="CW43" s="192"/>
      <c r="CX43" s="192"/>
      <c r="CY43" s="192"/>
      <c r="CZ43" s="192"/>
      <c r="DA43" s="192"/>
      <c r="DB43" s="192"/>
      <c r="DC43" s="192"/>
      <c r="DD43" s="193"/>
    </row>
    <row r="44" spans="1:108" s="98" customFormat="1" ht="135.75" customHeight="1">
      <c r="A44" s="105"/>
      <c r="B44" s="196" t="s">
        <v>256</v>
      </c>
      <c r="C44" s="196"/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6"/>
      <c r="T44" s="196"/>
      <c r="U44" s="196"/>
      <c r="V44" s="196"/>
      <c r="W44" s="196"/>
      <c r="X44" s="196"/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6"/>
      <c r="AK44" s="196"/>
      <c r="AL44" s="196"/>
      <c r="AM44" s="196"/>
      <c r="AN44" s="196"/>
      <c r="AO44" s="196"/>
      <c r="AP44" s="196"/>
      <c r="AQ44" s="196"/>
      <c r="AR44" s="196"/>
      <c r="AS44" s="197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4"/>
      <c r="BF44" s="182"/>
      <c r="BG44" s="183"/>
      <c r="BH44" s="183"/>
      <c r="BI44" s="183"/>
      <c r="BJ44" s="183"/>
      <c r="BK44" s="183"/>
      <c r="BL44" s="183"/>
      <c r="BM44" s="183"/>
      <c r="BN44" s="183"/>
      <c r="BO44" s="183"/>
      <c r="BP44" s="183"/>
      <c r="BQ44" s="184"/>
      <c r="BR44" s="182"/>
      <c r="BS44" s="183"/>
      <c r="BT44" s="183"/>
      <c r="BU44" s="183"/>
      <c r="BV44" s="183"/>
      <c r="BW44" s="183"/>
      <c r="BX44" s="183"/>
      <c r="BY44" s="183"/>
      <c r="BZ44" s="183"/>
      <c r="CA44" s="183"/>
      <c r="CB44" s="183"/>
      <c r="CC44" s="183"/>
      <c r="CD44" s="184"/>
      <c r="CE44" s="194"/>
      <c r="CF44" s="167"/>
      <c r="CG44" s="167"/>
      <c r="CH44" s="167"/>
      <c r="CI44" s="167"/>
      <c r="CJ44" s="167"/>
      <c r="CK44" s="167"/>
      <c r="CL44" s="167"/>
      <c r="CM44" s="167"/>
      <c r="CN44" s="167"/>
      <c r="CO44" s="167"/>
      <c r="CP44" s="167"/>
      <c r="CQ44" s="195"/>
      <c r="CR44" s="194"/>
      <c r="CS44" s="167"/>
      <c r="CT44" s="167"/>
      <c r="CU44" s="167"/>
      <c r="CV44" s="167"/>
      <c r="CW44" s="167"/>
      <c r="CX44" s="167"/>
      <c r="CY44" s="167"/>
      <c r="CZ44" s="167"/>
      <c r="DA44" s="167"/>
      <c r="DB44" s="167"/>
      <c r="DC44" s="167"/>
      <c r="DD44" s="195"/>
    </row>
    <row r="45" spans="1:108" ht="14.25" customHeight="1">
      <c r="A45" s="102"/>
      <c r="B45" s="169"/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69"/>
      <c r="AD45" s="169"/>
      <c r="AE45" s="169"/>
      <c r="AF45" s="169"/>
      <c r="AG45" s="169"/>
      <c r="AH45" s="169"/>
      <c r="AI45" s="169"/>
      <c r="AJ45" s="169"/>
      <c r="AK45" s="169"/>
      <c r="AL45" s="169"/>
      <c r="AM45" s="169"/>
      <c r="AN45" s="169"/>
      <c r="AO45" s="169"/>
      <c r="AP45" s="169"/>
      <c r="AQ45" s="169"/>
      <c r="AR45" s="169"/>
      <c r="AS45" s="170"/>
      <c r="AT45" s="171"/>
      <c r="AU45" s="172"/>
      <c r="AV45" s="172"/>
      <c r="AW45" s="172"/>
      <c r="AX45" s="172"/>
      <c r="AY45" s="172"/>
      <c r="AZ45" s="172"/>
      <c r="BA45" s="172"/>
      <c r="BB45" s="172"/>
      <c r="BC45" s="172"/>
      <c r="BD45" s="172"/>
      <c r="BE45" s="173"/>
      <c r="BF45" s="171"/>
      <c r="BG45" s="172"/>
      <c r="BH45" s="172"/>
      <c r="BI45" s="172"/>
      <c r="BJ45" s="172"/>
      <c r="BK45" s="172"/>
      <c r="BL45" s="172"/>
      <c r="BM45" s="172"/>
      <c r="BN45" s="172"/>
      <c r="BO45" s="172"/>
      <c r="BP45" s="172"/>
      <c r="BQ45" s="173"/>
      <c r="BR45" s="171"/>
      <c r="BS45" s="172"/>
      <c r="BT45" s="172"/>
      <c r="BU45" s="172"/>
      <c r="BV45" s="172"/>
      <c r="BW45" s="172"/>
      <c r="BX45" s="172"/>
      <c r="BY45" s="172"/>
      <c r="BZ45" s="172"/>
      <c r="CA45" s="172"/>
      <c r="CB45" s="172"/>
      <c r="CC45" s="172"/>
      <c r="CD45" s="173"/>
      <c r="CE45" s="171"/>
      <c r="CF45" s="172"/>
      <c r="CG45" s="172"/>
      <c r="CH45" s="172"/>
      <c r="CI45" s="172"/>
      <c r="CJ45" s="172"/>
      <c r="CK45" s="172"/>
      <c r="CL45" s="172"/>
      <c r="CM45" s="172"/>
      <c r="CN45" s="172"/>
      <c r="CO45" s="172"/>
      <c r="CP45" s="172"/>
      <c r="CQ45" s="173"/>
      <c r="CR45" s="171"/>
      <c r="CS45" s="172"/>
      <c r="CT45" s="172"/>
      <c r="CU45" s="172"/>
      <c r="CV45" s="172"/>
      <c r="CW45" s="172"/>
      <c r="CX45" s="172"/>
      <c r="CY45" s="172"/>
      <c r="CZ45" s="172"/>
      <c r="DA45" s="172"/>
      <c r="DB45" s="172"/>
      <c r="DC45" s="172"/>
      <c r="DD45" s="173"/>
    </row>
    <row r="46" spans="1:108" ht="29.25" customHeight="1">
      <c r="A46" s="102"/>
      <c r="B46" s="169" t="s">
        <v>257</v>
      </c>
      <c r="C46" s="169"/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69"/>
      <c r="AH46" s="169"/>
      <c r="AI46" s="169"/>
      <c r="AJ46" s="169"/>
      <c r="AK46" s="169"/>
      <c r="AL46" s="169"/>
      <c r="AM46" s="169"/>
      <c r="AN46" s="169"/>
      <c r="AO46" s="169"/>
      <c r="AP46" s="169"/>
      <c r="AQ46" s="169"/>
      <c r="AR46" s="169"/>
      <c r="AS46" s="170"/>
      <c r="AT46" s="171" t="s">
        <v>91</v>
      </c>
      <c r="AU46" s="172"/>
      <c r="AV46" s="172"/>
      <c r="AW46" s="172"/>
      <c r="AX46" s="172"/>
      <c r="AY46" s="172"/>
      <c r="AZ46" s="172"/>
      <c r="BA46" s="172"/>
      <c r="BB46" s="172"/>
      <c r="BC46" s="172"/>
      <c r="BD46" s="172"/>
      <c r="BE46" s="173"/>
      <c r="BF46" s="171" t="s">
        <v>91</v>
      </c>
      <c r="BG46" s="172"/>
      <c r="BH46" s="172"/>
      <c r="BI46" s="172"/>
      <c r="BJ46" s="172"/>
      <c r="BK46" s="172"/>
      <c r="BL46" s="172"/>
      <c r="BM46" s="172"/>
      <c r="BN46" s="172"/>
      <c r="BO46" s="172"/>
      <c r="BP46" s="172"/>
      <c r="BQ46" s="173"/>
      <c r="BR46" s="171" t="s">
        <v>91</v>
      </c>
      <c r="BS46" s="172"/>
      <c r="BT46" s="172"/>
      <c r="BU46" s="172"/>
      <c r="BV46" s="172"/>
      <c r="BW46" s="172"/>
      <c r="BX46" s="172"/>
      <c r="BY46" s="172"/>
      <c r="BZ46" s="172"/>
      <c r="CA46" s="172"/>
      <c r="CB46" s="172"/>
      <c r="CC46" s="172"/>
      <c r="CD46" s="173"/>
      <c r="CE46" s="171" t="s">
        <v>91</v>
      </c>
      <c r="CF46" s="172"/>
      <c r="CG46" s="172"/>
      <c r="CH46" s="172"/>
      <c r="CI46" s="172"/>
      <c r="CJ46" s="172"/>
      <c r="CK46" s="172"/>
      <c r="CL46" s="172"/>
      <c r="CM46" s="172"/>
      <c r="CN46" s="172"/>
      <c r="CO46" s="172"/>
      <c r="CP46" s="172"/>
      <c r="CQ46" s="173"/>
      <c r="CR46" s="174">
        <f>(CR9+CR11+CR26+CR36+CR39)/5</f>
        <v>1.8</v>
      </c>
      <c r="CS46" s="175"/>
      <c r="CT46" s="175"/>
      <c r="CU46" s="175"/>
      <c r="CV46" s="175"/>
      <c r="CW46" s="175"/>
      <c r="CX46" s="175"/>
      <c r="CY46" s="175"/>
      <c r="CZ46" s="175"/>
      <c r="DA46" s="175"/>
      <c r="DB46" s="175"/>
      <c r="DC46" s="175"/>
      <c r="DD46" s="176"/>
    </row>
    <row r="47" spans="1:108">
      <c r="A47" s="98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8"/>
      <c r="BM47" s="98"/>
      <c r="BN47" s="98"/>
      <c r="BO47" s="98"/>
      <c r="BP47" s="98"/>
      <c r="BQ47" s="98"/>
      <c r="BR47" s="98"/>
      <c r="BS47" s="98"/>
      <c r="BT47" s="98"/>
      <c r="BU47" s="98"/>
      <c r="BV47" s="98"/>
      <c r="BW47" s="98"/>
      <c r="BX47" s="98"/>
      <c r="BY47" s="98"/>
      <c r="BZ47" s="98"/>
      <c r="CA47" s="98"/>
      <c r="CB47" s="98"/>
      <c r="CC47" s="98"/>
      <c r="CD47" s="98"/>
      <c r="CE47" s="98"/>
      <c r="CF47" s="98"/>
      <c r="CG47" s="98"/>
      <c r="CH47" s="98"/>
      <c r="CI47" s="98"/>
      <c r="CJ47" s="98"/>
      <c r="CK47" s="98"/>
      <c r="CL47" s="98"/>
      <c r="CM47" s="98"/>
      <c r="CN47" s="98"/>
      <c r="CO47" s="98"/>
      <c r="CP47" s="98"/>
      <c r="CQ47" s="98"/>
      <c r="CR47" s="98"/>
      <c r="CS47" s="98"/>
      <c r="CT47" s="98"/>
      <c r="CU47" s="98"/>
      <c r="CV47" s="98"/>
      <c r="CW47" s="98"/>
      <c r="CX47" s="98"/>
      <c r="CY47" s="98"/>
      <c r="CZ47" s="98"/>
      <c r="DA47" s="98"/>
      <c r="DB47" s="98"/>
      <c r="DC47" s="98"/>
      <c r="DD47" s="98"/>
    </row>
    <row r="48" spans="1:108" ht="30.75" customHeight="1">
      <c r="A48" s="98"/>
      <c r="B48" s="98"/>
      <c r="C48" s="98"/>
      <c r="D48" s="98"/>
      <c r="E48" s="98"/>
      <c r="F48" s="166" t="s">
        <v>203</v>
      </c>
      <c r="G48" s="166"/>
      <c r="H48" s="166"/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6"/>
      <c r="V48" s="166"/>
      <c r="W48" s="166"/>
      <c r="X48" s="166"/>
      <c r="Y48" s="166"/>
      <c r="Z48" s="166"/>
      <c r="AA48" s="166"/>
      <c r="AB48" s="166"/>
      <c r="AC48" s="166"/>
      <c r="AD48" s="166"/>
      <c r="AE48" s="166"/>
      <c r="AF48" s="166"/>
      <c r="AG48" s="166"/>
      <c r="AH48" s="166"/>
      <c r="AI48" s="166"/>
      <c r="AJ48" s="166"/>
      <c r="AK48" s="166"/>
      <c r="AL48" s="166"/>
      <c r="AM48" s="166"/>
      <c r="AN48" s="166"/>
      <c r="AO48" s="166"/>
      <c r="AP48" s="166"/>
      <c r="AQ48" s="166"/>
      <c r="AR48" s="166"/>
      <c r="AS48" s="166"/>
      <c r="AT48" s="98"/>
      <c r="AU48" s="167" t="s">
        <v>204</v>
      </c>
      <c r="AV48" s="167"/>
      <c r="AW48" s="167"/>
      <c r="AX48" s="167"/>
      <c r="AY48" s="167"/>
      <c r="AZ48" s="167"/>
      <c r="BA48" s="167"/>
      <c r="BB48" s="167"/>
      <c r="BC48" s="167"/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98"/>
      <c r="CE48" s="167"/>
      <c r="CF48" s="167"/>
      <c r="CG48" s="167"/>
      <c r="CH48" s="167"/>
      <c r="CI48" s="167"/>
      <c r="CJ48" s="167"/>
      <c r="CK48" s="167"/>
      <c r="CL48" s="167"/>
      <c r="CM48" s="167"/>
      <c r="CN48" s="167"/>
      <c r="CO48" s="167"/>
      <c r="CP48" s="167"/>
      <c r="CQ48" s="167"/>
      <c r="CR48" s="167"/>
      <c r="CS48" s="167"/>
      <c r="CT48" s="167"/>
      <c r="CU48" s="167"/>
      <c r="CV48" s="167"/>
      <c r="CW48" s="167"/>
      <c r="CX48" s="167"/>
      <c r="CY48" s="167"/>
      <c r="CZ48" s="98"/>
      <c r="DA48" s="98"/>
      <c r="DB48" s="98"/>
      <c r="DC48" s="98"/>
      <c r="DD48" s="98"/>
    </row>
    <row r="49" spans="1:108">
      <c r="A49" s="98"/>
      <c r="B49" s="98"/>
      <c r="C49" s="98"/>
      <c r="D49" s="98"/>
      <c r="E49" s="98"/>
      <c r="F49" s="168" t="s">
        <v>205</v>
      </c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  <c r="AG49" s="168"/>
      <c r="AH49" s="168"/>
      <c r="AI49" s="168"/>
      <c r="AJ49" s="168"/>
      <c r="AK49" s="168"/>
      <c r="AL49" s="168"/>
      <c r="AM49" s="168"/>
      <c r="AN49" s="168"/>
      <c r="AO49" s="168"/>
      <c r="AP49" s="168"/>
      <c r="AQ49" s="168"/>
      <c r="AR49" s="168"/>
      <c r="AS49" s="168"/>
      <c r="AT49" s="99"/>
      <c r="AU49" s="168" t="s">
        <v>206</v>
      </c>
      <c r="AV49" s="168"/>
      <c r="AW49" s="168"/>
      <c r="AX49" s="168"/>
      <c r="AY49" s="168"/>
      <c r="AZ49" s="168"/>
      <c r="BA49" s="168"/>
      <c r="BB49" s="168"/>
      <c r="BC49" s="168"/>
      <c r="BD49" s="168"/>
      <c r="BE49" s="168"/>
      <c r="BF49" s="168"/>
      <c r="BG49" s="168"/>
      <c r="BH49" s="168"/>
      <c r="BI49" s="168"/>
      <c r="BJ49" s="168"/>
      <c r="BK49" s="168"/>
      <c r="BL49" s="168"/>
      <c r="BM49" s="168"/>
      <c r="BN49" s="168"/>
      <c r="BO49" s="168"/>
      <c r="BP49" s="168"/>
      <c r="BQ49" s="168"/>
      <c r="BR49" s="168"/>
      <c r="BS49" s="168"/>
      <c r="BT49" s="168"/>
      <c r="BU49" s="168"/>
      <c r="BV49" s="168"/>
      <c r="BW49" s="168"/>
      <c r="BX49" s="168"/>
      <c r="BY49" s="168"/>
      <c r="BZ49" s="168"/>
      <c r="CA49" s="168"/>
      <c r="CB49" s="168"/>
      <c r="CC49" s="168"/>
      <c r="CD49" s="99"/>
      <c r="CE49" s="168" t="s">
        <v>207</v>
      </c>
      <c r="CF49" s="168"/>
      <c r="CG49" s="168"/>
      <c r="CH49" s="168"/>
      <c r="CI49" s="168"/>
      <c r="CJ49" s="168"/>
      <c r="CK49" s="168"/>
      <c r="CL49" s="168"/>
      <c r="CM49" s="168"/>
      <c r="CN49" s="168"/>
      <c r="CO49" s="168"/>
      <c r="CP49" s="168"/>
      <c r="CQ49" s="168"/>
      <c r="CR49" s="168"/>
      <c r="CS49" s="168"/>
      <c r="CT49" s="168"/>
      <c r="CU49" s="168"/>
      <c r="CV49" s="168"/>
      <c r="CW49" s="168"/>
      <c r="CX49" s="168"/>
      <c r="CY49" s="168"/>
      <c r="CZ49" s="98"/>
      <c r="DA49" s="98"/>
      <c r="DB49" s="98"/>
      <c r="DC49" s="98"/>
      <c r="DD49" s="98"/>
    </row>
    <row r="51" spans="1:108">
      <c r="A51" s="123"/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</row>
    <row r="52" spans="1:108" s="124" customFormat="1" ht="25.5" customHeight="1">
      <c r="A52" s="243" t="s">
        <v>258</v>
      </c>
      <c r="B52" s="244"/>
      <c r="C52" s="244"/>
      <c r="D52" s="244"/>
      <c r="E52" s="244"/>
      <c r="F52" s="244"/>
      <c r="G52" s="244"/>
      <c r="H52" s="244"/>
      <c r="I52" s="244"/>
      <c r="J52" s="244"/>
      <c r="K52" s="244"/>
      <c r="L52" s="244"/>
      <c r="M52" s="244"/>
      <c r="N52" s="244"/>
      <c r="O52" s="244"/>
      <c r="P52" s="244"/>
      <c r="Q52" s="244"/>
      <c r="R52" s="244"/>
      <c r="S52" s="244"/>
      <c r="T52" s="244"/>
      <c r="U52" s="244"/>
      <c r="V52" s="244"/>
      <c r="W52" s="244"/>
      <c r="X52" s="244"/>
      <c r="Y52" s="244"/>
      <c r="Z52" s="244"/>
      <c r="AA52" s="244"/>
      <c r="AB52" s="244"/>
      <c r="AC52" s="244"/>
      <c r="AD52" s="244"/>
      <c r="AE52" s="244"/>
      <c r="AF52" s="244"/>
      <c r="AG52" s="244"/>
      <c r="AH52" s="244"/>
      <c r="AI52" s="244"/>
      <c r="AJ52" s="244"/>
      <c r="AK52" s="244"/>
      <c r="AL52" s="244"/>
      <c r="AM52" s="244"/>
      <c r="AN52" s="244"/>
      <c r="AO52" s="244"/>
      <c r="AP52" s="244"/>
      <c r="AQ52" s="244"/>
      <c r="AR52" s="244"/>
      <c r="AS52" s="244"/>
      <c r="AT52" s="244"/>
      <c r="AU52" s="244"/>
      <c r="AV52" s="244"/>
      <c r="AW52" s="244"/>
      <c r="AX52" s="244"/>
      <c r="AY52" s="244"/>
      <c r="AZ52" s="244"/>
      <c r="BA52" s="244"/>
      <c r="BB52" s="244"/>
      <c r="BC52" s="244"/>
      <c r="BD52" s="244"/>
      <c r="BE52" s="244"/>
      <c r="BF52" s="244"/>
      <c r="BG52" s="244"/>
      <c r="BH52" s="244"/>
      <c r="BI52" s="244"/>
      <c r="BJ52" s="244"/>
      <c r="BK52" s="244"/>
      <c r="BL52" s="244"/>
      <c r="BM52" s="244"/>
      <c r="BN52" s="244"/>
      <c r="BO52" s="244"/>
      <c r="BP52" s="244"/>
      <c r="BQ52" s="244"/>
      <c r="BR52" s="244"/>
      <c r="BS52" s="244"/>
      <c r="BT52" s="244"/>
      <c r="BU52" s="244"/>
      <c r="BV52" s="244"/>
      <c r="BW52" s="244"/>
      <c r="BX52" s="244"/>
      <c r="BY52" s="244"/>
      <c r="BZ52" s="244"/>
      <c r="CA52" s="244"/>
      <c r="CB52" s="244"/>
      <c r="CC52" s="244"/>
      <c r="CD52" s="244"/>
      <c r="CE52" s="244"/>
      <c r="CF52" s="244"/>
      <c r="CG52" s="244"/>
      <c r="CH52" s="244"/>
      <c r="CI52" s="244"/>
      <c r="CJ52" s="244"/>
      <c r="CK52" s="244"/>
      <c r="CL52" s="244"/>
      <c r="CM52" s="244"/>
      <c r="CN52" s="244"/>
      <c r="CO52" s="244"/>
      <c r="CP52" s="244"/>
      <c r="CQ52" s="244"/>
      <c r="CR52" s="244"/>
      <c r="CS52" s="244"/>
      <c r="CT52" s="244"/>
      <c r="CU52" s="244"/>
      <c r="CV52" s="244"/>
      <c r="CW52" s="244"/>
      <c r="CX52" s="244"/>
      <c r="CY52" s="244"/>
      <c r="CZ52" s="244"/>
      <c r="DA52" s="244"/>
      <c r="DB52" s="244"/>
      <c r="DC52" s="244"/>
      <c r="DD52" s="244"/>
    </row>
    <row r="53" spans="1:108" s="124" customFormat="1" ht="3" customHeight="1"/>
  </sheetData>
  <mergeCells count="201">
    <mergeCell ref="A2:DD2"/>
    <mergeCell ref="K3:CT3"/>
    <mergeCell ref="K4:CT4"/>
    <mergeCell ref="A6:AS7"/>
    <mergeCell ref="AT6:BQ6"/>
    <mergeCell ref="BR6:CD7"/>
    <mergeCell ref="CE6:CQ7"/>
    <mergeCell ref="CR6:DD7"/>
    <mergeCell ref="AT7:BE7"/>
    <mergeCell ref="BF7:BQ7"/>
    <mergeCell ref="B9:AS9"/>
    <mergeCell ref="AT9:BE9"/>
    <mergeCell ref="BF9:BQ9"/>
    <mergeCell ref="BR9:CD9"/>
    <mergeCell ref="CE9:CQ9"/>
    <mergeCell ref="CR9:DD9"/>
    <mergeCell ref="A8:AS8"/>
    <mergeCell ref="AT8:BE8"/>
    <mergeCell ref="BF8:BQ8"/>
    <mergeCell ref="BR8:CD8"/>
    <mergeCell ref="CE8:CQ8"/>
    <mergeCell ref="CR8:DD8"/>
    <mergeCell ref="B11:AS11"/>
    <mergeCell ref="AT11:BE11"/>
    <mergeCell ref="BF11:BQ11"/>
    <mergeCell ref="BR11:CD11"/>
    <mergeCell ref="CE11:CQ11"/>
    <mergeCell ref="CR11:DD11"/>
    <mergeCell ref="B10:AS10"/>
    <mergeCell ref="AT10:BE10"/>
    <mergeCell ref="BF10:BQ10"/>
    <mergeCell ref="BR10:CD10"/>
    <mergeCell ref="CE10:CQ10"/>
    <mergeCell ref="CR10:DD10"/>
    <mergeCell ref="B13:AS13"/>
    <mergeCell ref="AT13:BE14"/>
    <mergeCell ref="BF13:BQ14"/>
    <mergeCell ref="BR13:CD14"/>
    <mergeCell ref="CE13:CQ14"/>
    <mergeCell ref="CR13:DD14"/>
    <mergeCell ref="B14:AS14"/>
    <mergeCell ref="B12:AS12"/>
    <mergeCell ref="AT12:BE12"/>
    <mergeCell ref="BF12:BQ12"/>
    <mergeCell ref="BR12:CD12"/>
    <mergeCell ref="CE12:CQ12"/>
    <mergeCell ref="CR12:DD12"/>
    <mergeCell ref="B17:AS17"/>
    <mergeCell ref="AT17:BE18"/>
    <mergeCell ref="BF17:BQ18"/>
    <mergeCell ref="BR17:CD18"/>
    <mergeCell ref="CE17:CQ18"/>
    <mergeCell ref="CR17:DD18"/>
    <mergeCell ref="B18:AS18"/>
    <mergeCell ref="B15:AS15"/>
    <mergeCell ref="AT15:BE16"/>
    <mergeCell ref="BF15:BQ16"/>
    <mergeCell ref="BR15:CD16"/>
    <mergeCell ref="CE15:CQ16"/>
    <mergeCell ref="CR15:DD16"/>
    <mergeCell ref="B16:AS16"/>
    <mergeCell ref="B21:AS21"/>
    <mergeCell ref="AT21:BE22"/>
    <mergeCell ref="BF21:BQ22"/>
    <mergeCell ref="BR21:CD22"/>
    <mergeCell ref="CE21:CQ22"/>
    <mergeCell ref="CR21:DD22"/>
    <mergeCell ref="B22:AS22"/>
    <mergeCell ref="B19:AS19"/>
    <mergeCell ref="AT19:BE20"/>
    <mergeCell ref="BF19:BQ20"/>
    <mergeCell ref="BR19:CD20"/>
    <mergeCell ref="CE19:CQ20"/>
    <mergeCell ref="CR19:DD20"/>
    <mergeCell ref="B20:AS20"/>
    <mergeCell ref="B25:AS25"/>
    <mergeCell ref="AT25:BE25"/>
    <mergeCell ref="BF25:BQ25"/>
    <mergeCell ref="BR25:CD25"/>
    <mergeCell ref="CE25:CQ25"/>
    <mergeCell ref="CR25:DD25"/>
    <mergeCell ref="B23:AS23"/>
    <mergeCell ref="AT23:BE24"/>
    <mergeCell ref="BF23:BQ24"/>
    <mergeCell ref="BR23:CD24"/>
    <mergeCell ref="CE23:CQ24"/>
    <mergeCell ref="CR23:DD24"/>
    <mergeCell ref="B24:AS24"/>
    <mergeCell ref="B27:AS27"/>
    <mergeCell ref="AT27:BE27"/>
    <mergeCell ref="BF27:BQ27"/>
    <mergeCell ref="BR27:CD27"/>
    <mergeCell ref="CE27:CQ27"/>
    <mergeCell ref="CR27:DD27"/>
    <mergeCell ref="B26:AS26"/>
    <mergeCell ref="AT26:BE26"/>
    <mergeCell ref="BF26:BQ26"/>
    <mergeCell ref="BR26:CD26"/>
    <mergeCell ref="CE26:CQ26"/>
    <mergeCell ref="CR26:DD26"/>
    <mergeCell ref="B30:AS30"/>
    <mergeCell ref="AT30:BE31"/>
    <mergeCell ref="BF30:BQ31"/>
    <mergeCell ref="BR30:CD31"/>
    <mergeCell ref="CE30:CQ31"/>
    <mergeCell ref="CR30:DD31"/>
    <mergeCell ref="B31:AS31"/>
    <mergeCell ref="B28:AS28"/>
    <mergeCell ref="AT28:BE29"/>
    <mergeCell ref="BF28:BQ29"/>
    <mergeCell ref="BR28:CD29"/>
    <mergeCell ref="CE28:CQ29"/>
    <mergeCell ref="CR28:DD29"/>
    <mergeCell ref="B29:AS29"/>
    <mergeCell ref="B33:AS33"/>
    <mergeCell ref="AT33:BE33"/>
    <mergeCell ref="BF33:BQ33"/>
    <mergeCell ref="BR33:CD33"/>
    <mergeCell ref="CE33:CQ33"/>
    <mergeCell ref="CR33:DD33"/>
    <mergeCell ref="B32:AS32"/>
    <mergeCell ref="AT32:BE32"/>
    <mergeCell ref="BF32:BQ32"/>
    <mergeCell ref="BR32:CD32"/>
    <mergeCell ref="CE32:CQ32"/>
    <mergeCell ref="CR32:DD32"/>
    <mergeCell ref="B35:AS35"/>
    <mergeCell ref="AT35:BE35"/>
    <mergeCell ref="BF35:BQ35"/>
    <mergeCell ref="BR35:CD35"/>
    <mergeCell ref="CE35:CQ35"/>
    <mergeCell ref="CR35:DD35"/>
    <mergeCell ref="B34:AS34"/>
    <mergeCell ref="AT34:BE34"/>
    <mergeCell ref="BF34:BQ34"/>
    <mergeCell ref="BR34:CD34"/>
    <mergeCell ref="CE34:CQ34"/>
    <mergeCell ref="CR34:DD34"/>
    <mergeCell ref="B37:AS37"/>
    <mergeCell ref="AT37:BE37"/>
    <mergeCell ref="BF37:BQ37"/>
    <mergeCell ref="BR37:CD37"/>
    <mergeCell ref="CE37:CQ37"/>
    <mergeCell ref="CR37:DD37"/>
    <mergeCell ref="B36:AS36"/>
    <mergeCell ref="AT36:BE36"/>
    <mergeCell ref="BF36:BQ36"/>
    <mergeCell ref="BR36:CD36"/>
    <mergeCell ref="CE36:CQ36"/>
    <mergeCell ref="CR36:DD36"/>
    <mergeCell ref="B39:AS39"/>
    <mergeCell ref="AT39:BE39"/>
    <mergeCell ref="BF39:BQ39"/>
    <mergeCell ref="BR39:CD39"/>
    <mergeCell ref="CE39:CQ39"/>
    <mergeCell ref="CR39:DD39"/>
    <mergeCell ref="B38:AS38"/>
    <mergeCell ref="AT38:BE38"/>
    <mergeCell ref="BF38:BQ38"/>
    <mergeCell ref="BR38:CD38"/>
    <mergeCell ref="CE38:CQ38"/>
    <mergeCell ref="CR38:DD38"/>
    <mergeCell ref="B41:AS41"/>
    <mergeCell ref="AT41:BE42"/>
    <mergeCell ref="BF41:BQ42"/>
    <mergeCell ref="BR41:CD42"/>
    <mergeCell ref="CE41:CQ42"/>
    <mergeCell ref="CR41:DD42"/>
    <mergeCell ref="B42:AS42"/>
    <mergeCell ref="B40:AS40"/>
    <mergeCell ref="AT40:BE40"/>
    <mergeCell ref="BF40:BQ40"/>
    <mergeCell ref="BR40:CD40"/>
    <mergeCell ref="CE40:CQ40"/>
    <mergeCell ref="CR40:DD40"/>
    <mergeCell ref="B45:AS45"/>
    <mergeCell ref="AT45:BE45"/>
    <mergeCell ref="BF45:BQ45"/>
    <mergeCell ref="BR45:CD45"/>
    <mergeCell ref="CE45:CQ45"/>
    <mergeCell ref="CR45:DD45"/>
    <mergeCell ref="B43:AS43"/>
    <mergeCell ref="AT43:BE44"/>
    <mergeCell ref="BF43:BQ44"/>
    <mergeCell ref="BR43:CD44"/>
    <mergeCell ref="CE43:CQ44"/>
    <mergeCell ref="CR43:DD44"/>
    <mergeCell ref="B44:AS44"/>
    <mergeCell ref="A52:DD52"/>
    <mergeCell ref="F48:AS48"/>
    <mergeCell ref="AU48:CC48"/>
    <mergeCell ref="CE48:CY48"/>
    <mergeCell ref="F49:AS49"/>
    <mergeCell ref="AU49:CC49"/>
    <mergeCell ref="CE49:CY49"/>
    <mergeCell ref="B46:AS46"/>
    <mergeCell ref="AT46:BE46"/>
    <mergeCell ref="BF46:BQ46"/>
    <mergeCell ref="BR46:CD46"/>
    <mergeCell ref="CE46:CQ46"/>
    <mergeCell ref="CR46:DD46"/>
  </mergeCells>
  <printOptions horizontalCentered="1"/>
  <pageMargins left="0.78740157480314965" right="0.19685039370078741" top="0.19685039370078741" bottom="0.19685039370078741" header="0" footer="0"/>
  <pageSetup paperSize="9" orientation="portrait" r:id="rId1"/>
  <headerFooter alignWithMargins="0"/>
  <rowBreaks count="2" manualBreakCount="2">
    <brk id="20" max="107" man="1"/>
    <brk id="42" max="107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B3:D21"/>
  <sheetViews>
    <sheetView workbookViewId="0">
      <selection activeCell="B3" sqref="B3"/>
    </sheetView>
  </sheetViews>
  <sheetFormatPr defaultRowHeight="15"/>
  <cols>
    <col min="1" max="1" width="2.5703125" style="46" customWidth="1"/>
    <col min="2" max="2" width="128.28515625" style="46" customWidth="1"/>
    <col min="3" max="3" width="9.140625" style="46"/>
    <col min="4" max="4" width="6.28515625" style="46" customWidth="1"/>
    <col min="5" max="256" width="9.140625" style="46"/>
    <col min="257" max="257" width="2.5703125" style="46" customWidth="1"/>
    <col min="258" max="258" width="128.28515625" style="46" customWidth="1"/>
    <col min="259" max="259" width="9.140625" style="46"/>
    <col min="260" max="260" width="6.28515625" style="46" customWidth="1"/>
    <col min="261" max="512" width="9.140625" style="46"/>
    <col min="513" max="513" width="2.5703125" style="46" customWidth="1"/>
    <col min="514" max="514" width="128.28515625" style="46" customWidth="1"/>
    <col min="515" max="515" width="9.140625" style="46"/>
    <col min="516" max="516" width="6.28515625" style="46" customWidth="1"/>
    <col min="517" max="768" width="9.140625" style="46"/>
    <col min="769" max="769" width="2.5703125" style="46" customWidth="1"/>
    <col min="770" max="770" width="128.28515625" style="46" customWidth="1"/>
    <col min="771" max="771" width="9.140625" style="46"/>
    <col min="772" max="772" width="6.28515625" style="46" customWidth="1"/>
    <col min="773" max="1024" width="9.140625" style="46"/>
    <col min="1025" max="1025" width="2.5703125" style="46" customWidth="1"/>
    <col min="1026" max="1026" width="128.28515625" style="46" customWidth="1"/>
    <col min="1027" max="1027" width="9.140625" style="46"/>
    <col min="1028" max="1028" width="6.28515625" style="46" customWidth="1"/>
    <col min="1029" max="1280" width="9.140625" style="46"/>
    <col min="1281" max="1281" width="2.5703125" style="46" customWidth="1"/>
    <col min="1282" max="1282" width="128.28515625" style="46" customWidth="1"/>
    <col min="1283" max="1283" width="9.140625" style="46"/>
    <col min="1284" max="1284" width="6.28515625" style="46" customWidth="1"/>
    <col min="1285" max="1536" width="9.140625" style="46"/>
    <col min="1537" max="1537" width="2.5703125" style="46" customWidth="1"/>
    <col min="1538" max="1538" width="128.28515625" style="46" customWidth="1"/>
    <col min="1539" max="1539" width="9.140625" style="46"/>
    <col min="1540" max="1540" width="6.28515625" style="46" customWidth="1"/>
    <col min="1541" max="1792" width="9.140625" style="46"/>
    <col min="1793" max="1793" width="2.5703125" style="46" customWidth="1"/>
    <col min="1794" max="1794" width="128.28515625" style="46" customWidth="1"/>
    <col min="1795" max="1795" width="9.140625" style="46"/>
    <col min="1796" max="1796" width="6.28515625" style="46" customWidth="1"/>
    <col min="1797" max="2048" width="9.140625" style="46"/>
    <col min="2049" max="2049" width="2.5703125" style="46" customWidth="1"/>
    <col min="2050" max="2050" width="128.28515625" style="46" customWidth="1"/>
    <col min="2051" max="2051" width="9.140625" style="46"/>
    <col min="2052" max="2052" width="6.28515625" style="46" customWidth="1"/>
    <col min="2053" max="2304" width="9.140625" style="46"/>
    <col min="2305" max="2305" width="2.5703125" style="46" customWidth="1"/>
    <col min="2306" max="2306" width="128.28515625" style="46" customWidth="1"/>
    <col min="2307" max="2307" width="9.140625" style="46"/>
    <col min="2308" max="2308" width="6.28515625" style="46" customWidth="1"/>
    <col min="2309" max="2560" width="9.140625" style="46"/>
    <col min="2561" max="2561" width="2.5703125" style="46" customWidth="1"/>
    <col min="2562" max="2562" width="128.28515625" style="46" customWidth="1"/>
    <col min="2563" max="2563" width="9.140625" style="46"/>
    <col min="2564" max="2564" width="6.28515625" style="46" customWidth="1"/>
    <col min="2565" max="2816" width="9.140625" style="46"/>
    <col min="2817" max="2817" width="2.5703125" style="46" customWidth="1"/>
    <col min="2818" max="2818" width="128.28515625" style="46" customWidth="1"/>
    <col min="2819" max="2819" width="9.140625" style="46"/>
    <col min="2820" max="2820" width="6.28515625" style="46" customWidth="1"/>
    <col min="2821" max="3072" width="9.140625" style="46"/>
    <col min="3073" max="3073" width="2.5703125" style="46" customWidth="1"/>
    <col min="3074" max="3074" width="128.28515625" style="46" customWidth="1"/>
    <col min="3075" max="3075" width="9.140625" style="46"/>
    <col min="3076" max="3076" width="6.28515625" style="46" customWidth="1"/>
    <col min="3077" max="3328" width="9.140625" style="46"/>
    <col min="3329" max="3329" width="2.5703125" style="46" customWidth="1"/>
    <col min="3330" max="3330" width="128.28515625" style="46" customWidth="1"/>
    <col min="3331" max="3331" width="9.140625" style="46"/>
    <col min="3332" max="3332" width="6.28515625" style="46" customWidth="1"/>
    <col min="3333" max="3584" width="9.140625" style="46"/>
    <col min="3585" max="3585" width="2.5703125" style="46" customWidth="1"/>
    <col min="3586" max="3586" width="128.28515625" style="46" customWidth="1"/>
    <col min="3587" max="3587" width="9.140625" style="46"/>
    <col min="3588" max="3588" width="6.28515625" style="46" customWidth="1"/>
    <col min="3589" max="3840" width="9.140625" style="46"/>
    <col min="3841" max="3841" width="2.5703125" style="46" customWidth="1"/>
    <col min="3842" max="3842" width="128.28515625" style="46" customWidth="1"/>
    <col min="3843" max="3843" width="9.140625" style="46"/>
    <col min="3844" max="3844" width="6.28515625" style="46" customWidth="1"/>
    <col min="3845" max="4096" width="9.140625" style="46"/>
    <col min="4097" max="4097" width="2.5703125" style="46" customWidth="1"/>
    <col min="4098" max="4098" width="128.28515625" style="46" customWidth="1"/>
    <col min="4099" max="4099" width="9.140625" style="46"/>
    <col min="4100" max="4100" width="6.28515625" style="46" customWidth="1"/>
    <col min="4101" max="4352" width="9.140625" style="46"/>
    <col min="4353" max="4353" width="2.5703125" style="46" customWidth="1"/>
    <col min="4354" max="4354" width="128.28515625" style="46" customWidth="1"/>
    <col min="4355" max="4355" width="9.140625" style="46"/>
    <col min="4356" max="4356" width="6.28515625" style="46" customWidth="1"/>
    <col min="4357" max="4608" width="9.140625" style="46"/>
    <col min="4609" max="4609" width="2.5703125" style="46" customWidth="1"/>
    <col min="4610" max="4610" width="128.28515625" style="46" customWidth="1"/>
    <col min="4611" max="4611" width="9.140625" style="46"/>
    <col min="4612" max="4612" width="6.28515625" style="46" customWidth="1"/>
    <col min="4613" max="4864" width="9.140625" style="46"/>
    <col min="4865" max="4865" width="2.5703125" style="46" customWidth="1"/>
    <col min="4866" max="4866" width="128.28515625" style="46" customWidth="1"/>
    <col min="4867" max="4867" width="9.140625" style="46"/>
    <col min="4868" max="4868" width="6.28515625" style="46" customWidth="1"/>
    <col min="4869" max="5120" width="9.140625" style="46"/>
    <col min="5121" max="5121" width="2.5703125" style="46" customWidth="1"/>
    <col min="5122" max="5122" width="128.28515625" style="46" customWidth="1"/>
    <col min="5123" max="5123" width="9.140625" style="46"/>
    <col min="5124" max="5124" width="6.28515625" style="46" customWidth="1"/>
    <col min="5125" max="5376" width="9.140625" style="46"/>
    <col min="5377" max="5377" width="2.5703125" style="46" customWidth="1"/>
    <col min="5378" max="5378" width="128.28515625" style="46" customWidth="1"/>
    <col min="5379" max="5379" width="9.140625" style="46"/>
    <col min="5380" max="5380" width="6.28515625" style="46" customWidth="1"/>
    <col min="5381" max="5632" width="9.140625" style="46"/>
    <col min="5633" max="5633" width="2.5703125" style="46" customWidth="1"/>
    <col min="5634" max="5634" width="128.28515625" style="46" customWidth="1"/>
    <col min="5635" max="5635" width="9.140625" style="46"/>
    <col min="5636" max="5636" width="6.28515625" style="46" customWidth="1"/>
    <col min="5637" max="5888" width="9.140625" style="46"/>
    <col min="5889" max="5889" width="2.5703125" style="46" customWidth="1"/>
    <col min="5890" max="5890" width="128.28515625" style="46" customWidth="1"/>
    <col min="5891" max="5891" width="9.140625" style="46"/>
    <col min="5892" max="5892" width="6.28515625" style="46" customWidth="1"/>
    <col min="5893" max="6144" width="9.140625" style="46"/>
    <col min="6145" max="6145" width="2.5703125" style="46" customWidth="1"/>
    <col min="6146" max="6146" width="128.28515625" style="46" customWidth="1"/>
    <col min="6147" max="6147" width="9.140625" style="46"/>
    <col min="6148" max="6148" width="6.28515625" style="46" customWidth="1"/>
    <col min="6149" max="6400" width="9.140625" style="46"/>
    <col min="6401" max="6401" width="2.5703125" style="46" customWidth="1"/>
    <col min="6402" max="6402" width="128.28515625" style="46" customWidth="1"/>
    <col min="6403" max="6403" width="9.140625" style="46"/>
    <col min="6404" max="6404" width="6.28515625" style="46" customWidth="1"/>
    <col min="6405" max="6656" width="9.140625" style="46"/>
    <col min="6657" max="6657" width="2.5703125" style="46" customWidth="1"/>
    <col min="6658" max="6658" width="128.28515625" style="46" customWidth="1"/>
    <col min="6659" max="6659" width="9.140625" style="46"/>
    <col min="6660" max="6660" width="6.28515625" style="46" customWidth="1"/>
    <col min="6661" max="6912" width="9.140625" style="46"/>
    <col min="6913" max="6913" width="2.5703125" style="46" customWidth="1"/>
    <col min="6914" max="6914" width="128.28515625" style="46" customWidth="1"/>
    <col min="6915" max="6915" width="9.140625" style="46"/>
    <col min="6916" max="6916" width="6.28515625" style="46" customWidth="1"/>
    <col min="6917" max="7168" width="9.140625" style="46"/>
    <col min="7169" max="7169" width="2.5703125" style="46" customWidth="1"/>
    <col min="7170" max="7170" width="128.28515625" style="46" customWidth="1"/>
    <col min="7171" max="7171" width="9.140625" style="46"/>
    <col min="7172" max="7172" width="6.28515625" style="46" customWidth="1"/>
    <col min="7173" max="7424" width="9.140625" style="46"/>
    <col min="7425" max="7425" width="2.5703125" style="46" customWidth="1"/>
    <col min="7426" max="7426" width="128.28515625" style="46" customWidth="1"/>
    <col min="7427" max="7427" width="9.140625" style="46"/>
    <col min="7428" max="7428" width="6.28515625" style="46" customWidth="1"/>
    <col min="7429" max="7680" width="9.140625" style="46"/>
    <col min="7681" max="7681" width="2.5703125" style="46" customWidth="1"/>
    <col min="7682" max="7682" width="128.28515625" style="46" customWidth="1"/>
    <col min="7683" max="7683" width="9.140625" style="46"/>
    <col min="7684" max="7684" width="6.28515625" style="46" customWidth="1"/>
    <col min="7685" max="7936" width="9.140625" style="46"/>
    <col min="7937" max="7937" width="2.5703125" style="46" customWidth="1"/>
    <col min="7938" max="7938" width="128.28515625" style="46" customWidth="1"/>
    <col min="7939" max="7939" width="9.140625" style="46"/>
    <col min="7940" max="7940" width="6.28515625" style="46" customWidth="1"/>
    <col min="7941" max="8192" width="9.140625" style="46"/>
    <col min="8193" max="8193" width="2.5703125" style="46" customWidth="1"/>
    <col min="8194" max="8194" width="128.28515625" style="46" customWidth="1"/>
    <col min="8195" max="8195" width="9.140625" style="46"/>
    <col min="8196" max="8196" width="6.28515625" style="46" customWidth="1"/>
    <col min="8197" max="8448" width="9.140625" style="46"/>
    <col min="8449" max="8449" width="2.5703125" style="46" customWidth="1"/>
    <col min="8450" max="8450" width="128.28515625" style="46" customWidth="1"/>
    <col min="8451" max="8451" width="9.140625" style="46"/>
    <col min="8452" max="8452" width="6.28515625" style="46" customWidth="1"/>
    <col min="8453" max="8704" width="9.140625" style="46"/>
    <col min="8705" max="8705" width="2.5703125" style="46" customWidth="1"/>
    <col min="8706" max="8706" width="128.28515625" style="46" customWidth="1"/>
    <col min="8707" max="8707" width="9.140625" style="46"/>
    <col min="8708" max="8708" width="6.28515625" style="46" customWidth="1"/>
    <col min="8709" max="8960" width="9.140625" style="46"/>
    <col min="8961" max="8961" width="2.5703125" style="46" customWidth="1"/>
    <col min="8962" max="8962" width="128.28515625" style="46" customWidth="1"/>
    <col min="8963" max="8963" width="9.140625" style="46"/>
    <col min="8964" max="8964" width="6.28515625" style="46" customWidth="1"/>
    <col min="8965" max="9216" width="9.140625" style="46"/>
    <col min="9217" max="9217" width="2.5703125" style="46" customWidth="1"/>
    <col min="9218" max="9218" width="128.28515625" style="46" customWidth="1"/>
    <col min="9219" max="9219" width="9.140625" style="46"/>
    <col min="9220" max="9220" width="6.28515625" style="46" customWidth="1"/>
    <col min="9221" max="9472" width="9.140625" style="46"/>
    <col min="9473" max="9473" width="2.5703125" style="46" customWidth="1"/>
    <col min="9474" max="9474" width="128.28515625" style="46" customWidth="1"/>
    <col min="9475" max="9475" width="9.140625" style="46"/>
    <col min="9476" max="9476" width="6.28515625" style="46" customWidth="1"/>
    <col min="9477" max="9728" width="9.140625" style="46"/>
    <col min="9729" max="9729" width="2.5703125" style="46" customWidth="1"/>
    <col min="9730" max="9730" width="128.28515625" style="46" customWidth="1"/>
    <col min="9731" max="9731" width="9.140625" style="46"/>
    <col min="9732" max="9732" width="6.28515625" style="46" customWidth="1"/>
    <col min="9733" max="9984" width="9.140625" style="46"/>
    <col min="9985" max="9985" width="2.5703125" style="46" customWidth="1"/>
    <col min="9986" max="9986" width="128.28515625" style="46" customWidth="1"/>
    <col min="9987" max="9987" width="9.140625" style="46"/>
    <col min="9988" max="9988" width="6.28515625" style="46" customWidth="1"/>
    <col min="9989" max="10240" width="9.140625" style="46"/>
    <col min="10241" max="10241" width="2.5703125" style="46" customWidth="1"/>
    <col min="10242" max="10242" width="128.28515625" style="46" customWidth="1"/>
    <col min="10243" max="10243" width="9.140625" style="46"/>
    <col min="10244" max="10244" width="6.28515625" style="46" customWidth="1"/>
    <col min="10245" max="10496" width="9.140625" style="46"/>
    <col min="10497" max="10497" width="2.5703125" style="46" customWidth="1"/>
    <col min="10498" max="10498" width="128.28515625" style="46" customWidth="1"/>
    <col min="10499" max="10499" width="9.140625" style="46"/>
    <col min="10500" max="10500" width="6.28515625" style="46" customWidth="1"/>
    <col min="10501" max="10752" width="9.140625" style="46"/>
    <col min="10753" max="10753" width="2.5703125" style="46" customWidth="1"/>
    <col min="10754" max="10754" width="128.28515625" style="46" customWidth="1"/>
    <col min="10755" max="10755" width="9.140625" style="46"/>
    <col min="10756" max="10756" width="6.28515625" style="46" customWidth="1"/>
    <col min="10757" max="11008" width="9.140625" style="46"/>
    <col min="11009" max="11009" width="2.5703125" style="46" customWidth="1"/>
    <col min="11010" max="11010" width="128.28515625" style="46" customWidth="1"/>
    <col min="11011" max="11011" width="9.140625" style="46"/>
    <col min="11012" max="11012" width="6.28515625" style="46" customWidth="1"/>
    <col min="11013" max="11264" width="9.140625" style="46"/>
    <col min="11265" max="11265" width="2.5703125" style="46" customWidth="1"/>
    <col min="11266" max="11266" width="128.28515625" style="46" customWidth="1"/>
    <col min="11267" max="11267" width="9.140625" style="46"/>
    <col min="11268" max="11268" width="6.28515625" style="46" customWidth="1"/>
    <col min="11269" max="11520" width="9.140625" style="46"/>
    <col min="11521" max="11521" width="2.5703125" style="46" customWidth="1"/>
    <col min="11522" max="11522" width="128.28515625" style="46" customWidth="1"/>
    <col min="11523" max="11523" width="9.140625" style="46"/>
    <col min="11524" max="11524" width="6.28515625" style="46" customWidth="1"/>
    <col min="11525" max="11776" width="9.140625" style="46"/>
    <col min="11777" max="11777" width="2.5703125" style="46" customWidth="1"/>
    <col min="11778" max="11778" width="128.28515625" style="46" customWidth="1"/>
    <col min="11779" max="11779" width="9.140625" style="46"/>
    <col min="11780" max="11780" width="6.28515625" style="46" customWidth="1"/>
    <col min="11781" max="12032" width="9.140625" style="46"/>
    <col min="12033" max="12033" width="2.5703125" style="46" customWidth="1"/>
    <col min="12034" max="12034" width="128.28515625" style="46" customWidth="1"/>
    <col min="12035" max="12035" width="9.140625" style="46"/>
    <col min="12036" max="12036" width="6.28515625" style="46" customWidth="1"/>
    <col min="12037" max="12288" width="9.140625" style="46"/>
    <col min="12289" max="12289" width="2.5703125" style="46" customWidth="1"/>
    <col min="12290" max="12290" width="128.28515625" style="46" customWidth="1"/>
    <col min="12291" max="12291" width="9.140625" style="46"/>
    <col min="12292" max="12292" width="6.28515625" style="46" customWidth="1"/>
    <col min="12293" max="12544" width="9.140625" style="46"/>
    <col min="12545" max="12545" width="2.5703125" style="46" customWidth="1"/>
    <col min="12546" max="12546" width="128.28515625" style="46" customWidth="1"/>
    <col min="12547" max="12547" width="9.140625" style="46"/>
    <col min="12548" max="12548" width="6.28515625" style="46" customWidth="1"/>
    <col min="12549" max="12800" width="9.140625" style="46"/>
    <col min="12801" max="12801" width="2.5703125" style="46" customWidth="1"/>
    <col min="12802" max="12802" width="128.28515625" style="46" customWidth="1"/>
    <col min="12803" max="12803" width="9.140625" style="46"/>
    <col min="12804" max="12804" width="6.28515625" style="46" customWidth="1"/>
    <col min="12805" max="13056" width="9.140625" style="46"/>
    <col min="13057" max="13057" width="2.5703125" style="46" customWidth="1"/>
    <col min="13058" max="13058" width="128.28515625" style="46" customWidth="1"/>
    <col min="13059" max="13059" width="9.140625" style="46"/>
    <col min="13060" max="13060" width="6.28515625" style="46" customWidth="1"/>
    <col min="13061" max="13312" width="9.140625" style="46"/>
    <col min="13313" max="13313" width="2.5703125" style="46" customWidth="1"/>
    <col min="13314" max="13314" width="128.28515625" style="46" customWidth="1"/>
    <col min="13315" max="13315" width="9.140625" style="46"/>
    <col min="13316" max="13316" width="6.28515625" style="46" customWidth="1"/>
    <col min="13317" max="13568" width="9.140625" style="46"/>
    <col min="13569" max="13569" width="2.5703125" style="46" customWidth="1"/>
    <col min="13570" max="13570" width="128.28515625" style="46" customWidth="1"/>
    <col min="13571" max="13571" width="9.140625" style="46"/>
    <col min="13572" max="13572" width="6.28515625" style="46" customWidth="1"/>
    <col min="13573" max="13824" width="9.140625" style="46"/>
    <col min="13825" max="13825" width="2.5703125" style="46" customWidth="1"/>
    <col min="13826" max="13826" width="128.28515625" style="46" customWidth="1"/>
    <col min="13827" max="13827" width="9.140625" style="46"/>
    <col min="13828" max="13828" width="6.28515625" style="46" customWidth="1"/>
    <col min="13829" max="14080" width="9.140625" style="46"/>
    <col min="14081" max="14081" width="2.5703125" style="46" customWidth="1"/>
    <col min="14082" max="14082" width="128.28515625" style="46" customWidth="1"/>
    <col min="14083" max="14083" width="9.140625" style="46"/>
    <col min="14084" max="14084" width="6.28515625" style="46" customWidth="1"/>
    <col min="14085" max="14336" width="9.140625" style="46"/>
    <col min="14337" max="14337" width="2.5703125" style="46" customWidth="1"/>
    <col min="14338" max="14338" width="128.28515625" style="46" customWidth="1"/>
    <col min="14339" max="14339" width="9.140625" style="46"/>
    <col min="14340" max="14340" width="6.28515625" style="46" customWidth="1"/>
    <col min="14341" max="14592" width="9.140625" style="46"/>
    <col min="14593" max="14593" width="2.5703125" style="46" customWidth="1"/>
    <col min="14594" max="14594" width="128.28515625" style="46" customWidth="1"/>
    <col min="14595" max="14595" width="9.140625" style="46"/>
    <col min="14596" max="14596" width="6.28515625" style="46" customWidth="1"/>
    <col min="14597" max="14848" width="9.140625" style="46"/>
    <col min="14849" max="14849" width="2.5703125" style="46" customWidth="1"/>
    <col min="14850" max="14850" width="128.28515625" style="46" customWidth="1"/>
    <col min="14851" max="14851" width="9.140625" style="46"/>
    <col min="14852" max="14852" width="6.28515625" style="46" customWidth="1"/>
    <col min="14853" max="15104" width="9.140625" style="46"/>
    <col min="15105" max="15105" width="2.5703125" style="46" customWidth="1"/>
    <col min="15106" max="15106" width="128.28515625" style="46" customWidth="1"/>
    <col min="15107" max="15107" width="9.140625" style="46"/>
    <col min="15108" max="15108" width="6.28515625" style="46" customWidth="1"/>
    <col min="15109" max="15360" width="9.140625" style="46"/>
    <col min="15361" max="15361" width="2.5703125" style="46" customWidth="1"/>
    <col min="15362" max="15362" width="128.28515625" style="46" customWidth="1"/>
    <col min="15363" max="15363" width="9.140625" style="46"/>
    <col min="15364" max="15364" width="6.28515625" style="46" customWidth="1"/>
    <col min="15365" max="15616" width="9.140625" style="46"/>
    <col min="15617" max="15617" width="2.5703125" style="46" customWidth="1"/>
    <col min="15618" max="15618" width="128.28515625" style="46" customWidth="1"/>
    <col min="15619" max="15619" width="9.140625" style="46"/>
    <col min="15620" max="15620" width="6.28515625" style="46" customWidth="1"/>
    <col min="15621" max="15872" width="9.140625" style="46"/>
    <col min="15873" max="15873" width="2.5703125" style="46" customWidth="1"/>
    <col min="15874" max="15874" width="128.28515625" style="46" customWidth="1"/>
    <col min="15875" max="15875" width="9.140625" style="46"/>
    <col min="15876" max="15876" width="6.28515625" style="46" customWidth="1"/>
    <col min="15877" max="16128" width="9.140625" style="46"/>
    <col min="16129" max="16129" width="2.5703125" style="46" customWidth="1"/>
    <col min="16130" max="16130" width="128.28515625" style="46" customWidth="1"/>
    <col min="16131" max="16131" width="9.140625" style="46"/>
    <col min="16132" max="16132" width="6.28515625" style="46" customWidth="1"/>
    <col min="16133" max="16384" width="9.140625" style="46"/>
  </cols>
  <sheetData>
    <row r="3" spans="2:4" ht="31.5">
      <c r="B3" s="125" t="s">
        <v>259</v>
      </c>
    </row>
    <row r="4" spans="2:4">
      <c r="B4" s="264"/>
      <c r="C4" s="264"/>
      <c r="D4" s="126"/>
    </row>
    <row r="5" spans="2:4" ht="19.5" thickBot="1">
      <c r="B5" s="265" t="s">
        <v>123</v>
      </c>
      <c r="C5" s="265"/>
      <c r="D5" s="126"/>
    </row>
    <row r="6" spans="2:4" ht="31.5" customHeight="1">
      <c r="B6" s="266" t="s">
        <v>260</v>
      </c>
      <c r="C6" s="266"/>
      <c r="D6" s="126"/>
    </row>
    <row r="7" spans="2:4" ht="15.75" thickBot="1">
      <c r="B7" s="126"/>
      <c r="C7" s="267"/>
      <c r="D7" s="267"/>
    </row>
    <row r="8" spans="2:4" ht="16.5" thickBot="1">
      <c r="B8" s="127" t="s">
        <v>261</v>
      </c>
      <c r="C8" s="268" t="s">
        <v>262</v>
      </c>
      <c r="D8" s="269"/>
    </row>
    <row r="9" spans="2:4" ht="16.5" thickBot="1">
      <c r="B9" s="127">
        <v>1</v>
      </c>
      <c r="C9" s="268">
        <v>2</v>
      </c>
      <c r="D9" s="269"/>
    </row>
    <row r="10" spans="2:4" ht="70.5" customHeight="1" thickBot="1">
      <c r="B10" s="128" t="s">
        <v>263</v>
      </c>
      <c r="C10" s="258">
        <v>10</v>
      </c>
      <c r="D10" s="259"/>
    </row>
    <row r="11" spans="2:4" ht="58.5" customHeight="1" thickBot="1">
      <c r="B11" s="128" t="s">
        <v>264</v>
      </c>
      <c r="C11" s="260">
        <v>0</v>
      </c>
      <c r="D11" s="261"/>
    </row>
    <row r="12" spans="2:4" ht="34.5" customHeight="1" thickBot="1">
      <c r="B12" s="129" t="s">
        <v>265</v>
      </c>
      <c r="C12" s="262">
        <f>C10/(C10-C11)</f>
        <v>1</v>
      </c>
      <c r="D12" s="263"/>
    </row>
    <row r="13" spans="2:4" ht="12.75" customHeight="1">
      <c r="B13" s="130"/>
      <c r="C13" s="131"/>
      <c r="D13" s="131"/>
    </row>
    <row r="14" spans="2:4" ht="12.75" customHeight="1">
      <c r="B14" s="130"/>
      <c r="C14" s="131"/>
      <c r="D14" s="131"/>
    </row>
    <row r="15" spans="2:4" ht="12.75" customHeight="1">
      <c r="B15" s="130"/>
      <c r="C15" s="131"/>
      <c r="D15" s="131"/>
    </row>
    <row r="19" spans="2:2">
      <c r="B19" s="46" t="s">
        <v>266</v>
      </c>
    </row>
    <row r="21" spans="2:2" ht="94.5">
      <c r="B21" s="132" t="s">
        <v>267</v>
      </c>
    </row>
  </sheetData>
  <mergeCells count="9">
    <mergeCell ref="C10:D10"/>
    <mergeCell ref="C11:D11"/>
    <mergeCell ref="C12:D12"/>
    <mergeCell ref="B4:C4"/>
    <mergeCell ref="B5:C5"/>
    <mergeCell ref="B6:C6"/>
    <mergeCell ref="C7:D7"/>
    <mergeCell ref="C8:D8"/>
    <mergeCell ref="C9:D9"/>
  </mergeCells>
  <pageMargins left="0.7" right="0.7" top="0.75" bottom="0.75" header="0.3" footer="0.3"/>
  <pageSetup paperSize="9" scale="6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16</vt:i4>
      </vt:variant>
      <vt:variant>
        <vt:lpstr>Именованные диапазоны</vt:lpstr>
      </vt:variant>
      <vt:variant>
        <vt:i4>20</vt:i4>
      </vt:variant>
    </vt:vector>
  </HeadingPairs>
  <TitlesOfParts>
    <vt:vector size="36" baseType="lpstr">
      <vt:lpstr>Пункт 4.1Г-Ж</vt:lpstr>
      <vt:lpstr>Пункт 4.2Г_Ж</vt:lpstr>
      <vt:lpstr>Пункт 4.3</vt:lpstr>
      <vt:lpstr>Пункт 4.4</vt:lpstr>
      <vt:lpstr>Пункт 4.5</vt:lpstr>
      <vt:lpstr>Пункт 4.6</vt:lpstr>
      <vt:lpstr>Пункт 4.7</vt:lpstr>
      <vt:lpstr>Пункт 4.8</vt:lpstr>
      <vt:lpstr>Пункт 4.9</vt:lpstr>
      <vt:lpstr>Форма 2.1 2019</vt:lpstr>
      <vt:lpstr>Форма 2.2 2019</vt:lpstr>
      <vt:lpstr>Форма 2.1 2020</vt:lpstr>
      <vt:lpstr>Форма 2.2 2020</vt:lpstr>
      <vt:lpstr>Форма 2.3 2020</vt:lpstr>
      <vt:lpstr>Форма 2.3 2019</vt:lpstr>
      <vt:lpstr>Форма 3.1 2019</vt:lpstr>
      <vt:lpstr>'Пункт 4.9'!Заголовки_для_печати</vt:lpstr>
      <vt:lpstr>'Форма 2.1 2019'!Заголовки_для_печати</vt:lpstr>
      <vt:lpstr>'Форма 2.1 2020'!Заголовки_для_печати</vt:lpstr>
      <vt:lpstr>'Форма 2.3 2019'!Заголовки_для_печати</vt:lpstr>
      <vt:lpstr>'Форма 2.3 2020'!Заголовки_для_печати</vt:lpstr>
      <vt:lpstr>'Пункт 4.1Г-Ж'!Область_печати</vt:lpstr>
      <vt:lpstr>'Пункт 4.2Г_Ж'!Область_печати</vt:lpstr>
      <vt:lpstr>'Пункт 4.3'!Область_печати</vt:lpstr>
      <vt:lpstr>'Пункт 4.4'!Область_печати</vt:lpstr>
      <vt:lpstr>'Пункт 4.5'!Область_печати</vt:lpstr>
      <vt:lpstr>'Пункт 4.6'!Область_печати</vt:lpstr>
      <vt:lpstr>'Пункт 4.7'!Область_печати</vt:lpstr>
      <vt:lpstr>'Пункт 4.8'!Область_печати</vt:lpstr>
      <vt:lpstr>'Пункт 4.9'!Область_печати</vt:lpstr>
      <vt:lpstr>'Форма 2.1 2019'!Область_печати</vt:lpstr>
      <vt:lpstr>'Форма 2.1 2020'!Область_печати</vt:lpstr>
      <vt:lpstr>'Форма 2.2 2020'!Область_печати</vt:lpstr>
      <vt:lpstr>'Форма 2.3 2019'!Область_печати</vt:lpstr>
      <vt:lpstr>'Форма 2.3 2020'!Область_печати</vt:lpstr>
      <vt:lpstr>'Форма 3.1 2019'!Область_печати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Сухарева Ольга Сергеевна</dc:creator>
  <cp:lastModifiedBy>Irina</cp:lastModifiedBy>
  <cp:lastPrinted>2021-06-16T08:10:39Z</cp:lastPrinted>
  <dcterms:created xsi:type="dcterms:W3CDTF">2016-02-16T09:40:11Z</dcterms:created>
  <dcterms:modified xsi:type="dcterms:W3CDTF">2021-09-21T07:38:43Z</dcterms:modified>
</cp:coreProperties>
</file>