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мои документы\стандарты раскрытия\Электроэнергетика\ежемес.отчетность\"/>
    </mc:Choice>
  </mc:AlternateContent>
  <xr:revisionPtr revIDLastSave="0" documentId="8_{CE0DA7B7-DABA-4D3C-80EE-2F4FDC0DED01}" xr6:coauthVersionLast="47" xr6:coauthVersionMax="47" xr10:uidLastSave="{00000000-0000-0000-0000-000000000000}"/>
  <bookViews>
    <workbookView xWindow="-109" yWindow="-109" windowWidth="26301" windowHeight="14427" tabRatio="889" firstSheet="17" activeTab="26" xr2:uid="{00000000-000D-0000-FFFF-FFFF00000000}"/>
  </bookViews>
  <sheets>
    <sheet name="орг_прич" sheetId="19" r:id="rId1"/>
    <sheet name="тех_прич" sheetId="20" state="hidden" r:id="rId2"/>
    <sheet name="январь" sheetId="18" state="hidden" r:id="rId3"/>
    <sheet name="февраль" sheetId="22" state="hidden" r:id="rId4"/>
    <sheet name="март" sheetId="23" state="hidden" r:id="rId5"/>
    <sheet name="апрель" sheetId="28" state="hidden" r:id="rId6"/>
    <sheet name="май" sheetId="30" state="hidden" r:id="rId7"/>
    <sheet name="июнь" sheetId="32" state="hidden" r:id="rId8"/>
    <sheet name="июль" sheetId="34" state="hidden" r:id="rId9"/>
    <sheet name="план январь" sheetId="21" state="hidden" r:id="rId10"/>
    <sheet name="план февраль" sheetId="24" state="hidden" r:id="rId11"/>
    <sheet name="план март" sheetId="25" state="hidden" r:id="rId12"/>
    <sheet name="план апре" sheetId="29" state="hidden" r:id="rId13"/>
    <sheet name="август" sheetId="37" state="hidden" r:id="rId14"/>
    <sheet name="сентябрь" sheetId="41" state="hidden" r:id="rId15"/>
    <sheet name="октябрь" sheetId="45" state="hidden" r:id="rId16"/>
    <sheet name="ноябрь" sheetId="44" state="hidden" r:id="rId17"/>
    <sheet name="декабрь" sheetId="48" r:id="rId18"/>
    <sheet name="план май" sheetId="31" state="hidden" r:id="rId19"/>
    <sheet name="план июнь" sheetId="33" state="hidden" r:id="rId20"/>
    <sheet name="план июль" sheetId="35" state="hidden" r:id="rId21"/>
    <sheet name="план август" sheetId="39" state="hidden" r:id="rId22"/>
    <sheet name="авар август" sheetId="40" state="hidden" r:id="rId23"/>
    <sheet name="план сентябрь" sheetId="42" state="hidden" r:id="rId24"/>
    <sheet name="план октябрь" sheetId="46" state="hidden" r:id="rId25"/>
    <sheet name="план ноябрь" sheetId="47" state="hidden" r:id="rId26"/>
    <sheet name="план декабрь" sheetId="49" r:id="rId27"/>
    <sheet name="акт" sheetId="26" state="hidden" r:id="rId28"/>
    <sheet name="Лист1" sheetId="36" state="hidden" r:id="rId29"/>
  </sheets>
  <externalReferences>
    <externalReference r:id="rId30"/>
  </externalReferences>
  <definedNames>
    <definedName name="_ftn1" localSheetId="7">июнь!#REF!</definedName>
    <definedName name="_ftnref1" localSheetId="7">июнь!$A$2</definedName>
    <definedName name="_Toc472327096" localSheetId="7">июнь!$A$2</definedName>
    <definedName name="ccc" localSheetId="22">#REF!</definedName>
    <definedName name="ccc" localSheetId="13">#REF!</definedName>
    <definedName name="ccc" localSheetId="5">#REF!</definedName>
    <definedName name="ccc" localSheetId="17">#REF!</definedName>
    <definedName name="ccc" localSheetId="8">#REF!</definedName>
    <definedName name="ccc" localSheetId="6">#REF!</definedName>
    <definedName name="ccc" localSheetId="4">#REF!</definedName>
    <definedName name="ccc" localSheetId="16">#REF!</definedName>
    <definedName name="ccc" localSheetId="15">#REF!</definedName>
    <definedName name="ccc" localSheetId="21">#REF!</definedName>
    <definedName name="ccc" localSheetId="12">#REF!</definedName>
    <definedName name="ccc" localSheetId="26">#REF!</definedName>
    <definedName name="ccc" localSheetId="20">#REF!</definedName>
    <definedName name="ccc" localSheetId="19">#REF!</definedName>
    <definedName name="ccc" localSheetId="18">#REF!</definedName>
    <definedName name="ccc" localSheetId="11">#REF!</definedName>
    <definedName name="ccc" localSheetId="25">#REF!</definedName>
    <definedName name="ccc" localSheetId="24">#REF!</definedName>
    <definedName name="ccc" localSheetId="23">#REF!</definedName>
    <definedName name="ccc" localSheetId="10">#REF!</definedName>
    <definedName name="ccc" localSheetId="9">#REF!</definedName>
    <definedName name="ccc" localSheetId="14">#REF!</definedName>
    <definedName name="ccc" localSheetId="3">#REF!</definedName>
    <definedName name="ccc" localSheetId="2">#REF!</definedName>
    <definedName name="ccc">#REF!</definedName>
    <definedName name="Print_Area" localSheetId="27">акт!$A$1:$E$87</definedName>
    <definedName name="sub_1007" localSheetId="27">акт!$B$70</definedName>
    <definedName name="sub_1012" localSheetId="27">акт!$B$9</definedName>
    <definedName name="sub_1025" localSheetId="27">акт!$B$36</definedName>
    <definedName name="sub_11000_1">#N/A</definedName>
    <definedName name="sub_11011_1">#N/A</definedName>
    <definedName name="sub_12000_2" localSheetId="22">#REF!</definedName>
    <definedName name="sub_12000_2" localSheetId="13">#REF!</definedName>
    <definedName name="sub_12000_2" localSheetId="5">#REF!</definedName>
    <definedName name="sub_12000_2" localSheetId="17">#REF!</definedName>
    <definedName name="sub_12000_2" localSheetId="8">#REF!</definedName>
    <definedName name="sub_12000_2" localSheetId="6">#REF!</definedName>
    <definedName name="sub_12000_2" localSheetId="4">#REF!</definedName>
    <definedName name="sub_12000_2" localSheetId="16">#REF!</definedName>
    <definedName name="sub_12000_2" localSheetId="15">#REF!</definedName>
    <definedName name="sub_12000_2" localSheetId="21">#REF!</definedName>
    <definedName name="sub_12000_2" localSheetId="12">#REF!</definedName>
    <definedName name="sub_12000_2" localSheetId="26">#REF!</definedName>
    <definedName name="sub_12000_2" localSheetId="20">#REF!</definedName>
    <definedName name="sub_12000_2" localSheetId="19">#REF!</definedName>
    <definedName name="sub_12000_2" localSheetId="18">#REF!</definedName>
    <definedName name="sub_12000_2" localSheetId="11">#REF!</definedName>
    <definedName name="sub_12000_2" localSheetId="25">#REF!</definedName>
    <definedName name="sub_12000_2" localSheetId="24">#REF!</definedName>
    <definedName name="sub_12000_2" localSheetId="23">#REF!</definedName>
    <definedName name="sub_12000_2" localSheetId="10">#REF!</definedName>
    <definedName name="sub_12000_2" localSheetId="9">#REF!</definedName>
    <definedName name="sub_12000_2" localSheetId="14">#REF!</definedName>
    <definedName name="sub_12000_2" localSheetId="3">#REF!</definedName>
    <definedName name="sub_12000_2" localSheetId="2">#REF!</definedName>
    <definedName name="sub_12000_2">#REF!</definedName>
    <definedName name="sub_1518" localSheetId="27">акт!$B$68</definedName>
    <definedName name="sub_22301" localSheetId="0">орг_прич!$B$4</definedName>
    <definedName name="sub_22302" localSheetId="0">орг_прич!$B$5</definedName>
    <definedName name="sub_22303" localSheetId="0">орг_прич!$B$6</definedName>
    <definedName name="sub_22304" localSheetId="0">орг_прич!$B$7</definedName>
    <definedName name="sub_22305" localSheetId="0">орг_прич!$B$8</definedName>
    <definedName name="sub_22306" localSheetId="0">орг_прич!$B$9</definedName>
    <definedName name="sub_22307" localSheetId="0">орг_прич!$B$10</definedName>
    <definedName name="sub_22308" localSheetId="0">орг_прич!$B$15</definedName>
    <definedName name="sub_22309" localSheetId="0">орг_прич!$B$21</definedName>
    <definedName name="sub_22310" localSheetId="0">орг_прич!$B$25</definedName>
    <definedName name="sub_22311" localSheetId="0">орг_прич!$B$26</definedName>
    <definedName name="sub_22312" localSheetId="0">орг_прич!$B$27</definedName>
    <definedName name="sub_223122" localSheetId="0">орг_прич!$B$29</definedName>
    <definedName name="sub_223123" localSheetId="0">орг_прич!$B$30</definedName>
    <definedName name="sub_223124" localSheetId="0">орг_прич!$B$31</definedName>
    <definedName name="sub_223125" localSheetId="0">орг_прич!$B$32</definedName>
    <definedName name="sub_22313" localSheetId="0">орг_прич!$B$33</definedName>
    <definedName name="sub_223131" localSheetId="0">орг_прич!$B$34</definedName>
    <definedName name="sub_223132" localSheetId="0">орг_прич!$B$35</definedName>
    <definedName name="sub_223133" localSheetId="0">орг_прич!$B$36</definedName>
    <definedName name="sub_223134" localSheetId="0">орг_прич!$B$37</definedName>
    <definedName name="sub_22314" localSheetId="0">орг_прич!$B$38</definedName>
    <definedName name="sub_22371" localSheetId="0">орг_прич!$B$11</definedName>
    <definedName name="sub_22372" localSheetId="0">орг_прич!$B$12</definedName>
    <definedName name="sub_22373" localSheetId="0">орг_прич!$B$13</definedName>
    <definedName name="sub_22374" localSheetId="0">орг_прич!$B$14</definedName>
    <definedName name="sub_22381" localSheetId="0">орг_прич!$B$16</definedName>
    <definedName name="sub_22382" localSheetId="0">орг_прич!$B$17</definedName>
    <definedName name="sub_22383" localSheetId="0">орг_прич!$B$18</definedName>
    <definedName name="sub_22384" localSheetId="0">орг_прич!$B$19</definedName>
    <definedName name="sub_22385" localSheetId="0">орг_прич!$B$20</definedName>
    <definedName name="sub_22391" localSheetId="0">орг_прич!$B$22</definedName>
    <definedName name="sub_22392" localSheetId="0">орг_прич!$B$23</definedName>
    <definedName name="sub_22393" localSheetId="0">орг_прич!$B$24</definedName>
    <definedName name="sub_22400" localSheetId="1">тех_прич!$B$2</definedName>
    <definedName name="sub_22401" localSheetId="1">тех_прич!$B$5</definedName>
    <definedName name="sub_22402" localSheetId="1">тех_прич!$B$6</definedName>
    <definedName name="sub_22403" localSheetId="1">тех_прич!$B$7</definedName>
    <definedName name="sub_22404" localSheetId="1">тех_прич!$B$8</definedName>
    <definedName name="sub_22405" localSheetId="1">тех_прич!$B$9</definedName>
    <definedName name="sub_22406" localSheetId="1">тех_прич!$B$10</definedName>
    <definedName name="sub_22407" localSheetId="1">тех_прич!$B$11</definedName>
    <definedName name="sub_22408" localSheetId="1">тех_прич!$B$12</definedName>
    <definedName name="sub_22409" localSheetId="1">тех_прич!$B$13</definedName>
    <definedName name="sub_22410" localSheetId="1">тех_прич!$B$14</definedName>
    <definedName name="sub_22411" localSheetId="1">тех_прич!$B$15</definedName>
    <definedName name="sub_22412" localSheetId="1">тех_прич!$B$16</definedName>
    <definedName name="sub_22413" localSheetId="1">тех_прич!$B$17</definedName>
    <definedName name="sub_22414" localSheetId="1">тех_прич!$B$18</definedName>
    <definedName name="sub_22415" localSheetId="1">тех_прич!$B$19</definedName>
    <definedName name="sub_22416" localSheetId="1">тех_прич!$B$20</definedName>
    <definedName name="sub_22417" localSheetId="1">тех_прич!$B$21</definedName>
    <definedName name="sub_22418" localSheetId="1">тех_прич!$B$22</definedName>
    <definedName name="sub_22419" localSheetId="1">тех_прич!$B$23</definedName>
    <definedName name="sub_22420" localSheetId="1">тех_прич!$B$24</definedName>
    <definedName name="sub_22421" localSheetId="1">тех_прич!$B$25</definedName>
    <definedName name="sub_229121" localSheetId="0">орг_прич!$B$28</definedName>
    <definedName name="авг" localSheetId="22">#REF!</definedName>
    <definedName name="авг" localSheetId="13">#REF!</definedName>
    <definedName name="авг" localSheetId="5">#REF!</definedName>
    <definedName name="авг" localSheetId="17">#REF!</definedName>
    <definedName name="авг" localSheetId="8">#REF!</definedName>
    <definedName name="авг" localSheetId="6">#REF!</definedName>
    <definedName name="авг" localSheetId="4">#REF!</definedName>
    <definedName name="авг" localSheetId="16">#REF!</definedName>
    <definedName name="авг" localSheetId="15">#REF!</definedName>
    <definedName name="авг" localSheetId="21">#REF!</definedName>
    <definedName name="авг" localSheetId="12">#REF!</definedName>
    <definedName name="авг" localSheetId="26">#REF!</definedName>
    <definedName name="авг" localSheetId="20">#REF!</definedName>
    <definedName name="авг" localSheetId="19">#REF!</definedName>
    <definedName name="авг" localSheetId="18">#REF!</definedName>
    <definedName name="авг" localSheetId="11">#REF!</definedName>
    <definedName name="авг" localSheetId="25">#REF!</definedName>
    <definedName name="авг" localSheetId="24">#REF!</definedName>
    <definedName name="авг" localSheetId="23">#REF!</definedName>
    <definedName name="авг" localSheetId="10">#REF!</definedName>
    <definedName name="авг" localSheetId="9">#REF!</definedName>
    <definedName name="авг" localSheetId="14">#REF!</definedName>
    <definedName name="авг" localSheetId="3">#REF!</definedName>
    <definedName name="авг" localSheetId="2">#REF!</definedName>
    <definedName name="авг">#REF!</definedName>
    <definedName name="декабрь" localSheetId="22">#REF!</definedName>
    <definedName name="декабрь" localSheetId="13">#REF!</definedName>
    <definedName name="декабрь" localSheetId="5">#REF!</definedName>
    <definedName name="декабрь" localSheetId="17">#REF!</definedName>
    <definedName name="декабрь" localSheetId="8">#REF!</definedName>
    <definedName name="декабрь" localSheetId="6">#REF!</definedName>
    <definedName name="декабрь" localSheetId="4">#REF!</definedName>
    <definedName name="декабрь" localSheetId="16">#REF!</definedName>
    <definedName name="декабрь" localSheetId="15">#REF!</definedName>
    <definedName name="декабрь" localSheetId="21">#REF!</definedName>
    <definedName name="декабрь" localSheetId="12">#REF!</definedName>
    <definedName name="декабрь" localSheetId="26">#REF!</definedName>
    <definedName name="декабрь" localSheetId="20">#REF!</definedName>
    <definedName name="декабрь" localSheetId="19">#REF!</definedName>
    <definedName name="декабрь" localSheetId="18">#REF!</definedName>
    <definedName name="декабрь" localSheetId="11">#REF!</definedName>
    <definedName name="декабрь" localSheetId="25">#REF!</definedName>
    <definedName name="декабрь" localSheetId="24">#REF!</definedName>
    <definedName name="декабрь" localSheetId="23">#REF!</definedName>
    <definedName name="декабрь" localSheetId="10">#REF!</definedName>
    <definedName name="декабрь" localSheetId="9">#REF!</definedName>
    <definedName name="декабрь" localSheetId="14">#REF!</definedName>
    <definedName name="декабрь">#REF!</definedName>
    <definedName name="Кв" localSheetId="22">#REF!</definedName>
    <definedName name="Кв" localSheetId="13">#REF!</definedName>
    <definedName name="Кв" localSheetId="5">#REF!</definedName>
    <definedName name="Кв" localSheetId="17">#REF!</definedName>
    <definedName name="Кв" localSheetId="8">#REF!</definedName>
    <definedName name="Кв" localSheetId="6">#REF!</definedName>
    <definedName name="Кв" localSheetId="4">#REF!</definedName>
    <definedName name="Кв" localSheetId="16">#REF!</definedName>
    <definedName name="Кв" localSheetId="15">#REF!</definedName>
    <definedName name="Кв" localSheetId="21">#REF!</definedName>
    <definedName name="Кв" localSheetId="12">#REF!</definedName>
    <definedName name="Кв" localSheetId="26">#REF!</definedName>
    <definedName name="Кв" localSheetId="20">#REF!</definedName>
    <definedName name="Кв" localSheetId="19">#REF!</definedName>
    <definedName name="Кв" localSheetId="18">#REF!</definedName>
    <definedName name="Кв" localSheetId="11">#REF!</definedName>
    <definedName name="Кв" localSheetId="25">#REF!</definedName>
    <definedName name="Кв" localSheetId="24">#REF!</definedName>
    <definedName name="Кв" localSheetId="23">#REF!</definedName>
    <definedName name="Кв" localSheetId="10">#REF!</definedName>
    <definedName name="Кв" localSheetId="9">#REF!</definedName>
    <definedName name="Кв" localSheetId="14">#REF!</definedName>
    <definedName name="Кв" localSheetId="3">#REF!</definedName>
    <definedName name="Кв" localSheetId="2">#REF!</definedName>
    <definedName name="Кв">#REF!</definedName>
    <definedName name="Кн" localSheetId="22">#REF!</definedName>
    <definedName name="Кн" localSheetId="13">#REF!</definedName>
    <definedName name="Кн" localSheetId="5">#REF!</definedName>
    <definedName name="Кн" localSheetId="17">#REF!</definedName>
    <definedName name="Кн" localSheetId="8">#REF!</definedName>
    <definedName name="Кн" localSheetId="6">#REF!</definedName>
    <definedName name="Кн" localSheetId="4">#REF!</definedName>
    <definedName name="Кн" localSheetId="16">#REF!</definedName>
    <definedName name="Кн" localSheetId="15">#REF!</definedName>
    <definedName name="Кн" localSheetId="21">#REF!</definedName>
    <definedName name="Кн" localSheetId="12">#REF!</definedName>
    <definedName name="Кн" localSheetId="26">#REF!</definedName>
    <definedName name="Кн" localSheetId="20">#REF!</definedName>
    <definedName name="Кн" localSheetId="19">#REF!</definedName>
    <definedName name="Кн" localSheetId="18">#REF!</definedName>
    <definedName name="Кн" localSheetId="11">#REF!</definedName>
    <definedName name="Кн" localSheetId="25">#REF!</definedName>
    <definedName name="Кн" localSheetId="24">#REF!</definedName>
    <definedName name="Кн" localSheetId="23">#REF!</definedName>
    <definedName name="Кн" localSheetId="10">#REF!</definedName>
    <definedName name="Кн" localSheetId="9">#REF!</definedName>
    <definedName name="Кн" localSheetId="14">#REF!</definedName>
    <definedName name="Кн" localSheetId="3">#REF!</definedName>
    <definedName name="Кн" localSheetId="2">#REF!</definedName>
    <definedName name="Кн">#REF!</definedName>
    <definedName name="кс" localSheetId="22">#REF!</definedName>
    <definedName name="кс" localSheetId="13">#REF!</definedName>
    <definedName name="кс" localSheetId="5">#REF!</definedName>
    <definedName name="кс" localSheetId="17">#REF!</definedName>
    <definedName name="кс" localSheetId="8">#REF!</definedName>
    <definedName name="кс" localSheetId="6">#REF!</definedName>
    <definedName name="кс" localSheetId="16">#REF!</definedName>
    <definedName name="кс" localSheetId="15">#REF!</definedName>
    <definedName name="кс" localSheetId="21">#REF!</definedName>
    <definedName name="кс" localSheetId="12">#REF!</definedName>
    <definedName name="кс" localSheetId="26">#REF!</definedName>
    <definedName name="кс" localSheetId="20">#REF!</definedName>
    <definedName name="кс" localSheetId="19">#REF!</definedName>
    <definedName name="кс" localSheetId="18">#REF!</definedName>
    <definedName name="кс" localSheetId="11">#REF!</definedName>
    <definedName name="кс" localSheetId="25">#REF!</definedName>
    <definedName name="кс" localSheetId="24">#REF!</definedName>
    <definedName name="кс" localSheetId="23">#REF!</definedName>
    <definedName name="кс" localSheetId="10">#REF!</definedName>
    <definedName name="кс" localSheetId="14">#REF!</definedName>
    <definedName name="кс">#REF!</definedName>
    <definedName name="ляля" localSheetId="22">#REF!</definedName>
    <definedName name="ляля" localSheetId="13">#REF!</definedName>
    <definedName name="ляля" localSheetId="5">#REF!</definedName>
    <definedName name="ляля" localSheetId="17">#REF!</definedName>
    <definedName name="ляля" localSheetId="8">#REF!</definedName>
    <definedName name="ляля" localSheetId="6">#REF!</definedName>
    <definedName name="ляля" localSheetId="4">#REF!</definedName>
    <definedName name="ляля" localSheetId="16">#REF!</definedName>
    <definedName name="ляля" localSheetId="15">#REF!</definedName>
    <definedName name="ляля" localSheetId="21">#REF!</definedName>
    <definedName name="ляля" localSheetId="12">#REF!</definedName>
    <definedName name="ляля" localSheetId="26">#REF!</definedName>
    <definedName name="ляля" localSheetId="20">#REF!</definedName>
    <definedName name="ляля" localSheetId="19">#REF!</definedName>
    <definedName name="ляля" localSheetId="18">#REF!</definedName>
    <definedName name="ляля" localSheetId="11">#REF!</definedName>
    <definedName name="ляля" localSheetId="25">#REF!</definedName>
    <definedName name="ляля" localSheetId="24">#REF!</definedName>
    <definedName name="ляля" localSheetId="23">#REF!</definedName>
    <definedName name="ляля" localSheetId="10">#REF!</definedName>
    <definedName name="ляля" localSheetId="9">#REF!</definedName>
    <definedName name="ляля" localSheetId="14">#REF!</definedName>
    <definedName name="ляля">#REF!</definedName>
    <definedName name="май2021" localSheetId="22">#REF!</definedName>
    <definedName name="май2021" localSheetId="13">#REF!</definedName>
    <definedName name="май2021" localSheetId="17">#REF!</definedName>
    <definedName name="май2021" localSheetId="16">#REF!</definedName>
    <definedName name="май2021" localSheetId="15">#REF!</definedName>
    <definedName name="май2021" localSheetId="21">#REF!</definedName>
    <definedName name="май2021" localSheetId="26">#REF!</definedName>
    <definedName name="май2021" localSheetId="20">#REF!</definedName>
    <definedName name="май2021" localSheetId="25">#REF!</definedName>
    <definedName name="май2021" localSheetId="24">#REF!</definedName>
    <definedName name="май2021" localSheetId="23">#REF!</definedName>
    <definedName name="май2021" localSheetId="14">#REF!</definedName>
    <definedName name="май2021">#REF!</definedName>
    <definedName name="март" localSheetId="22">#REF!</definedName>
    <definedName name="март" localSheetId="13">#REF!</definedName>
    <definedName name="март" localSheetId="5">#REF!</definedName>
    <definedName name="март" localSheetId="17">#REF!</definedName>
    <definedName name="март" localSheetId="8">#REF!</definedName>
    <definedName name="март" localSheetId="6">#REF!</definedName>
    <definedName name="март" localSheetId="16">#REF!</definedName>
    <definedName name="март" localSheetId="15">#REF!</definedName>
    <definedName name="март" localSheetId="21">#REF!</definedName>
    <definedName name="март" localSheetId="12">#REF!</definedName>
    <definedName name="март" localSheetId="26">#REF!</definedName>
    <definedName name="март" localSheetId="20">#REF!</definedName>
    <definedName name="март" localSheetId="19">#REF!</definedName>
    <definedName name="март" localSheetId="18">#REF!</definedName>
    <definedName name="март" localSheetId="11">#REF!</definedName>
    <definedName name="март" localSheetId="25">#REF!</definedName>
    <definedName name="март" localSheetId="24">#REF!</definedName>
    <definedName name="март" localSheetId="23">#REF!</definedName>
    <definedName name="март" localSheetId="10">#REF!</definedName>
    <definedName name="март" localSheetId="14">#REF!</definedName>
    <definedName name="март">#REF!</definedName>
    <definedName name="ммай" localSheetId="22">#REF!</definedName>
    <definedName name="ммай" localSheetId="13">#REF!</definedName>
    <definedName name="ммай" localSheetId="17">#REF!</definedName>
    <definedName name="ммай" localSheetId="16">#REF!</definedName>
    <definedName name="ммай" localSheetId="15">#REF!</definedName>
    <definedName name="ммай" localSheetId="21">#REF!</definedName>
    <definedName name="ммай" localSheetId="26">#REF!</definedName>
    <definedName name="ммай" localSheetId="20">#REF!</definedName>
    <definedName name="ммай" localSheetId="25">#REF!</definedName>
    <definedName name="ммай" localSheetId="24">#REF!</definedName>
    <definedName name="ммай" localSheetId="23">#REF!</definedName>
    <definedName name="ммай" localSheetId="14">#REF!</definedName>
    <definedName name="ммай">#REF!</definedName>
    <definedName name="ноя" localSheetId="22">#REF!</definedName>
    <definedName name="ноя" localSheetId="5">#REF!</definedName>
    <definedName name="ноя" localSheetId="17">#REF!</definedName>
    <definedName name="ноя" localSheetId="6">#REF!</definedName>
    <definedName name="ноя" localSheetId="16">#REF!</definedName>
    <definedName name="ноя" localSheetId="15">#REF!</definedName>
    <definedName name="ноя" localSheetId="21">#REF!</definedName>
    <definedName name="ноя" localSheetId="12">#REF!</definedName>
    <definedName name="ноя" localSheetId="26">#REF!</definedName>
    <definedName name="ноя" localSheetId="20">#REF!</definedName>
    <definedName name="ноя" localSheetId="19">#REF!</definedName>
    <definedName name="ноя" localSheetId="18">#REF!</definedName>
    <definedName name="ноя" localSheetId="11">#REF!</definedName>
    <definedName name="ноя" localSheetId="25">#REF!</definedName>
    <definedName name="ноя" localSheetId="24">#REF!</definedName>
    <definedName name="ноя" localSheetId="23">#REF!</definedName>
    <definedName name="ноя" localSheetId="10">#REF!</definedName>
    <definedName name="ноя" localSheetId="14">#REF!</definedName>
    <definedName name="ноя" localSheetId="3">#REF!</definedName>
    <definedName name="ноя" localSheetId="2">#REF!</definedName>
    <definedName name="ноя">#REF!</definedName>
    <definedName name="ноябрь" localSheetId="22">#REF!</definedName>
    <definedName name="ноябрь" localSheetId="13">#REF!</definedName>
    <definedName name="ноябрь" localSheetId="5">#REF!</definedName>
    <definedName name="ноябрь" localSheetId="17">#REF!</definedName>
    <definedName name="ноябрь" localSheetId="8">#REF!</definedName>
    <definedName name="ноябрь" localSheetId="6">#REF!</definedName>
    <definedName name="ноябрь" localSheetId="4">#REF!</definedName>
    <definedName name="ноябрь" localSheetId="16">#REF!</definedName>
    <definedName name="ноябрь" localSheetId="15">#REF!</definedName>
    <definedName name="ноябрь" localSheetId="21">#REF!</definedName>
    <definedName name="ноябрь" localSheetId="12">#REF!</definedName>
    <definedName name="ноябрь" localSheetId="26">#REF!</definedName>
    <definedName name="ноябрь" localSheetId="20">#REF!</definedName>
    <definedName name="ноябрь" localSheetId="19">#REF!</definedName>
    <definedName name="ноябрь" localSheetId="18">#REF!</definedName>
    <definedName name="ноябрь" localSheetId="11">#REF!</definedName>
    <definedName name="ноябрь" localSheetId="25">#REF!</definedName>
    <definedName name="ноябрь" localSheetId="24">#REF!</definedName>
    <definedName name="ноябрь" localSheetId="23">#REF!</definedName>
    <definedName name="ноябрь" localSheetId="10">#REF!</definedName>
    <definedName name="ноябрь" localSheetId="9">#REF!</definedName>
    <definedName name="ноябрь" localSheetId="14">#REF!</definedName>
    <definedName name="ноябрь">#REF!</definedName>
    <definedName name="план" localSheetId="22">#REF!</definedName>
    <definedName name="план" localSheetId="13">#REF!</definedName>
    <definedName name="план" localSheetId="17">#REF!</definedName>
    <definedName name="план" localSheetId="16">#REF!</definedName>
    <definedName name="план" localSheetId="15">#REF!</definedName>
    <definedName name="план" localSheetId="21">#REF!</definedName>
    <definedName name="план" localSheetId="26">#REF!</definedName>
    <definedName name="план" localSheetId="20">#REF!</definedName>
    <definedName name="план" localSheetId="25">#REF!</definedName>
    <definedName name="план" localSheetId="24">#REF!</definedName>
    <definedName name="план" localSheetId="23">#REF!</definedName>
    <definedName name="план" localSheetId="14">#REF!</definedName>
    <definedName name="план">#REF!</definedName>
    <definedName name="Рсрi" localSheetId="22">#REF!</definedName>
    <definedName name="Рсрi" localSheetId="13">#REF!</definedName>
    <definedName name="Рсрi" localSheetId="5">#REF!</definedName>
    <definedName name="Рсрi" localSheetId="17">#REF!</definedName>
    <definedName name="Рсрi" localSheetId="8">#REF!</definedName>
    <definedName name="Рсрi" localSheetId="6">#REF!</definedName>
    <definedName name="Рсрi" localSheetId="4">#REF!</definedName>
    <definedName name="Рсрi" localSheetId="16">#REF!</definedName>
    <definedName name="Рсрi" localSheetId="15">#REF!</definedName>
    <definedName name="Рсрi" localSheetId="21">#REF!</definedName>
    <definedName name="Рсрi" localSheetId="12">#REF!</definedName>
    <definedName name="Рсрi" localSheetId="26">#REF!</definedName>
    <definedName name="Рсрi" localSheetId="20">#REF!</definedName>
    <definedName name="Рсрi" localSheetId="19">#REF!</definedName>
    <definedName name="Рсрi" localSheetId="18">#REF!</definedName>
    <definedName name="Рсрi" localSheetId="11">#REF!</definedName>
    <definedName name="Рсрi" localSheetId="25">#REF!</definedName>
    <definedName name="Рсрi" localSheetId="24">#REF!</definedName>
    <definedName name="Рсрi" localSheetId="23">#REF!</definedName>
    <definedName name="Рсрi" localSheetId="10">#REF!</definedName>
    <definedName name="Рсрi" localSheetId="9">#REF!</definedName>
    <definedName name="Рсрi" localSheetId="14">#REF!</definedName>
    <definedName name="Рсрi" localSheetId="3">#REF!</definedName>
    <definedName name="Рсрi" localSheetId="2">#REF!</definedName>
    <definedName name="Рсрi">#REF!</definedName>
    <definedName name="сент" localSheetId="22">#REF!</definedName>
    <definedName name="сент" localSheetId="13">#REF!</definedName>
    <definedName name="сент" localSheetId="5">#REF!</definedName>
    <definedName name="сент" localSheetId="17">#REF!</definedName>
    <definedName name="сент" localSheetId="8">#REF!</definedName>
    <definedName name="сент" localSheetId="6">#REF!</definedName>
    <definedName name="сент" localSheetId="4">#REF!</definedName>
    <definedName name="сент" localSheetId="16">#REF!</definedName>
    <definedName name="сент" localSheetId="15">#REF!</definedName>
    <definedName name="сент" localSheetId="21">#REF!</definedName>
    <definedName name="сент" localSheetId="12">#REF!</definedName>
    <definedName name="сент" localSheetId="26">#REF!</definedName>
    <definedName name="сент" localSheetId="20">#REF!</definedName>
    <definedName name="сент" localSheetId="19">#REF!</definedName>
    <definedName name="сент" localSheetId="18">#REF!</definedName>
    <definedName name="сент" localSheetId="11">#REF!</definedName>
    <definedName name="сент" localSheetId="25">#REF!</definedName>
    <definedName name="сент" localSheetId="24">#REF!</definedName>
    <definedName name="сент" localSheetId="23">#REF!</definedName>
    <definedName name="сент" localSheetId="10">#REF!</definedName>
    <definedName name="сент" localSheetId="9">#REF!</definedName>
    <definedName name="сент" localSheetId="14">#REF!</definedName>
    <definedName name="сент" localSheetId="3">#REF!</definedName>
    <definedName name="сент" localSheetId="2">#REF!</definedName>
    <definedName name="сент">#REF!</definedName>
    <definedName name="сентябрь" localSheetId="22">#REF!</definedName>
    <definedName name="сентябрь" localSheetId="13">#REF!</definedName>
    <definedName name="сентябрь" localSheetId="5">#REF!</definedName>
    <definedName name="сентябрь" localSheetId="17">#REF!</definedName>
    <definedName name="сентябрь" localSheetId="8">#REF!</definedName>
    <definedName name="сентябрь" localSheetId="6">#REF!</definedName>
    <definedName name="сентябрь" localSheetId="4">#REF!</definedName>
    <definedName name="сентябрь" localSheetId="16">#REF!</definedName>
    <definedName name="сентябрь" localSheetId="15">#REF!</definedName>
    <definedName name="сентябрь" localSheetId="21">#REF!</definedName>
    <definedName name="сентябрь" localSheetId="12">#REF!</definedName>
    <definedName name="сентябрь" localSheetId="26">#REF!</definedName>
    <definedName name="сентябрь" localSheetId="20">#REF!</definedName>
    <definedName name="сентябрь" localSheetId="19">#REF!</definedName>
    <definedName name="сентябрь" localSheetId="18">#REF!</definedName>
    <definedName name="сентябрь" localSheetId="11">#REF!</definedName>
    <definedName name="сентябрь" localSheetId="25">#REF!</definedName>
    <definedName name="сентябрь" localSheetId="24">#REF!</definedName>
    <definedName name="сентябрь" localSheetId="23">#REF!</definedName>
    <definedName name="сентябрь" localSheetId="10">#REF!</definedName>
    <definedName name="сентябрь" localSheetId="9">#REF!</definedName>
    <definedName name="сентябрь" localSheetId="14">#REF!</definedName>
    <definedName name="сентябрь" localSheetId="3">#REF!</definedName>
    <definedName name="сентябрь" localSheetId="2">#REF!</definedName>
    <definedName name="сентябрь">#REF!</definedName>
    <definedName name="тата" localSheetId="22">#REF!</definedName>
    <definedName name="тата" localSheetId="13">#REF!</definedName>
    <definedName name="тата" localSheetId="17">#REF!</definedName>
    <definedName name="тата" localSheetId="16">#REF!</definedName>
    <definedName name="тата" localSheetId="15">#REF!</definedName>
    <definedName name="тата" localSheetId="21">#REF!</definedName>
    <definedName name="тата" localSheetId="26">#REF!</definedName>
    <definedName name="тата" localSheetId="20">#REF!</definedName>
    <definedName name="тата" localSheetId="25">#REF!</definedName>
    <definedName name="тата" localSheetId="24">#REF!</definedName>
    <definedName name="тата" localSheetId="23">#REF!</definedName>
    <definedName name="тата" localSheetId="14">#REF!</definedName>
    <definedName name="тата">#REF!</definedName>
    <definedName name="текущиймесяц" localSheetId="22">#REF!</definedName>
    <definedName name="текущиймесяц" localSheetId="13">#REF!</definedName>
    <definedName name="текущиймесяц" localSheetId="5">#REF!</definedName>
    <definedName name="текущиймесяц" localSheetId="17">#REF!</definedName>
    <definedName name="текущиймесяц" localSheetId="8">#REF!</definedName>
    <definedName name="текущиймесяц" localSheetId="6">#REF!</definedName>
    <definedName name="текущиймесяц" localSheetId="16">#REF!</definedName>
    <definedName name="текущиймесяц" localSheetId="15">#REF!</definedName>
    <definedName name="текущиймесяц" localSheetId="21">#REF!</definedName>
    <definedName name="текущиймесяц" localSheetId="12">#REF!</definedName>
    <definedName name="текущиймесяц" localSheetId="26">#REF!</definedName>
    <definedName name="текущиймесяц" localSheetId="20">#REF!</definedName>
    <definedName name="текущиймесяц" localSheetId="19">#REF!</definedName>
    <definedName name="текущиймесяц" localSheetId="18">#REF!</definedName>
    <definedName name="текущиймесяц" localSheetId="11">#REF!</definedName>
    <definedName name="текущиймесяц" localSheetId="25">#REF!</definedName>
    <definedName name="текущиймесяц" localSheetId="24">#REF!</definedName>
    <definedName name="текущиймесяц" localSheetId="23">#REF!</definedName>
    <definedName name="текущиймесяц" localSheetId="10">#REF!</definedName>
    <definedName name="текущиймесяц" localSheetId="14">#REF!</definedName>
    <definedName name="текущиймесяц">#REF!</definedName>
    <definedName name="чс" localSheetId="22">#REF!</definedName>
    <definedName name="чс" localSheetId="13">#REF!</definedName>
    <definedName name="чс" localSheetId="17">#REF!</definedName>
    <definedName name="чс" localSheetId="16">#REF!</definedName>
    <definedName name="чс" localSheetId="15">#REF!</definedName>
    <definedName name="чс" localSheetId="21">#REF!</definedName>
    <definedName name="чс" localSheetId="26">#REF!</definedName>
    <definedName name="чс" localSheetId="20">#REF!</definedName>
    <definedName name="чс" localSheetId="25">#REF!</definedName>
    <definedName name="чс" localSheetId="24">#REF!</definedName>
    <definedName name="чс" localSheetId="23">#REF!</definedName>
    <definedName name="чс" localSheetId="14">#REF!</definedName>
    <definedName name="чс">#REF!</definedName>
    <definedName name="январь" localSheetId="22">#REF!</definedName>
    <definedName name="январь" localSheetId="5">#REF!</definedName>
    <definedName name="январь" localSheetId="17">#REF!</definedName>
    <definedName name="январь" localSheetId="6">#REF!</definedName>
    <definedName name="январь" localSheetId="16">#REF!</definedName>
    <definedName name="январь" localSheetId="15">#REF!</definedName>
    <definedName name="январь" localSheetId="21">#REF!</definedName>
    <definedName name="январь" localSheetId="12">#REF!</definedName>
    <definedName name="январь" localSheetId="26">#REF!</definedName>
    <definedName name="январь" localSheetId="20">#REF!</definedName>
    <definedName name="январь" localSheetId="19">#REF!</definedName>
    <definedName name="январь" localSheetId="18">#REF!</definedName>
    <definedName name="январь" localSheetId="11">#REF!</definedName>
    <definedName name="январь" localSheetId="25">#REF!</definedName>
    <definedName name="январь" localSheetId="24">#REF!</definedName>
    <definedName name="январь" localSheetId="23">#REF!</definedName>
    <definedName name="январь" localSheetId="10">#REF!</definedName>
    <definedName name="январь" localSheetId="14">#REF!</definedName>
    <definedName name="январь" localSheetId="3">#REF!</definedName>
    <definedName name="январь">#REF!</definedName>
    <definedName name="яя" localSheetId="22">#REF!</definedName>
    <definedName name="яя" localSheetId="13">#REF!</definedName>
    <definedName name="яя" localSheetId="17">#REF!</definedName>
    <definedName name="яя" localSheetId="16">#REF!</definedName>
    <definedName name="яя" localSheetId="15">#REF!</definedName>
    <definedName name="яя" localSheetId="21">#REF!</definedName>
    <definedName name="яя" localSheetId="26">#REF!</definedName>
    <definedName name="яя" localSheetId="20">#REF!</definedName>
    <definedName name="яя" localSheetId="25">#REF!</definedName>
    <definedName name="яя" localSheetId="24">#REF!</definedName>
    <definedName name="яя" localSheetId="23">#REF!</definedName>
    <definedName name="яя" localSheetId="14">#REF!</definedName>
    <definedName name="яя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49" l="1"/>
  <c r="B8" i="49"/>
  <c r="C8" i="49" s="1"/>
  <c r="E8" i="49"/>
  <c r="D8" i="49" s="1"/>
  <c r="A9" i="49"/>
  <c r="B9" i="49"/>
  <c r="C9" i="49" s="1"/>
  <c r="E9" i="49"/>
  <c r="D9" i="49" s="1"/>
  <c r="E7" i="49"/>
  <c r="B7" i="49"/>
  <c r="B2" i="49" s="1"/>
  <c r="A7" i="49"/>
  <c r="E6" i="49"/>
  <c r="D6" i="49" s="1"/>
  <c r="B6" i="49"/>
  <c r="A6" i="49"/>
  <c r="D7" i="49"/>
  <c r="C7" i="49"/>
  <c r="C6" i="49"/>
  <c r="I18" i="48" l="1"/>
  <c r="I17" i="48"/>
  <c r="I16" i="48"/>
  <c r="I15" i="48"/>
  <c r="I14" i="48" l="1"/>
  <c r="I13" i="48"/>
  <c r="I12" i="48"/>
  <c r="I11" i="48"/>
  <c r="B7" i="47" l="1"/>
  <c r="C7" i="47" s="1"/>
  <c r="E7" i="47"/>
  <c r="D7" i="47" s="1"/>
  <c r="B8" i="47"/>
  <c r="C8" i="47" s="1"/>
  <c r="E8" i="47"/>
  <c r="D8" i="47" s="1"/>
  <c r="B9" i="47"/>
  <c r="C9" i="47" s="1"/>
  <c r="E9" i="47"/>
  <c r="D9" i="47" s="1"/>
  <c r="B10" i="47"/>
  <c r="C10" i="47" s="1"/>
  <c r="E10" i="47"/>
  <c r="D10" i="47" s="1"/>
  <c r="B11" i="47"/>
  <c r="C11" i="47" s="1"/>
  <c r="E11" i="47"/>
  <c r="D11" i="47" s="1"/>
  <c r="E6" i="47"/>
  <c r="D6" i="47" s="1"/>
  <c r="B6" i="47"/>
  <c r="H7" i="47"/>
  <c r="H8" i="47"/>
  <c r="H9" i="47"/>
  <c r="H10" i="47"/>
  <c r="H11" i="47"/>
  <c r="H6" i="47"/>
  <c r="A7" i="47"/>
  <c r="A8" i="47"/>
  <c r="A9" i="47"/>
  <c r="A10" i="47"/>
  <c r="A11" i="47"/>
  <c r="A6" i="47"/>
  <c r="B6" i="46"/>
  <c r="B2" i="47"/>
  <c r="I11" i="47"/>
  <c r="I10" i="47"/>
  <c r="I9" i="47"/>
  <c r="I8" i="47"/>
  <c r="I7" i="47"/>
  <c r="I6" i="47"/>
  <c r="C6" i="47"/>
  <c r="E7" i="46"/>
  <c r="E8" i="46"/>
  <c r="E9" i="46"/>
  <c r="E10" i="46"/>
  <c r="E11" i="46"/>
  <c r="E12" i="46"/>
  <c r="E13" i="46"/>
  <c r="E14" i="46"/>
  <c r="E15" i="46"/>
  <c r="E16" i="46"/>
  <c r="E6" i="46"/>
  <c r="D6" i="46"/>
  <c r="B7" i="46"/>
  <c r="D7" i="46" s="1"/>
  <c r="B8" i="46"/>
  <c r="C8" i="46" s="1"/>
  <c r="B9" i="46"/>
  <c r="D9" i="46" s="1"/>
  <c r="B10" i="46"/>
  <c r="C10" i="46" s="1"/>
  <c r="B11" i="46"/>
  <c r="D11" i="46" s="1"/>
  <c r="B12" i="46"/>
  <c r="C12" i="46" s="1"/>
  <c r="B13" i="46"/>
  <c r="D13" i="46" s="1"/>
  <c r="B14" i="46"/>
  <c r="C14" i="46" s="1"/>
  <c r="B15" i="46"/>
  <c r="D15" i="46" s="1"/>
  <c r="B16" i="46"/>
  <c r="C16" i="46" s="1"/>
  <c r="C6" i="46"/>
  <c r="B8" i="42"/>
  <c r="H7" i="46"/>
  <c r="H8" i="46"/>
  <c r="H9" i="46"/>
  <c r="H10" i="46"/>
  <c r="H11" i="46"/>
  <c r="H12" i="46"/>
  <c r="H13" i="46"/>
  <c r="H14" i="46"/>
  <c r="H15" i="46"/>
  <c r="H16" i="46"/>
  <c r="H6" i="46"/>
  <c r="I7" i="46"/>
  <c r="I8" i="46"/>
  <c r="I9" i="46"/>
  <c r="I10" i="46"/>
  <c r="I11" i="46"/>
  <c r="I12" i="46"/>
  <c r="I13" i="46"/>
  <c r="I14" i="46"/>
  <c r="I15" i="46"/>
  <c r="I16" i="46"/>
  <c r="I6" i="46"/>
  <c r="A7" i="46"/>
  <c r="A8" i="46"/>
  <c r="A9" i="46"/>
  <c r="A10" i="46"/>
  <c r="A11" i="46"/>
  <c r="A12" i="46"/>
  <c r="A13" i="46"/>
  <c r="A14" i="46"/>
  <c r="A15" i="46"/>
  <c r="A16" i="46"/>
  <c r="A6" i="46"/>
  <c r="V23" i="45"/>
  <c r="T23" i="45"/>
  <c r="M23" i="45"/>
  <c r="I23" i="45"/>
  <c r="T22" i="45"/>
  <c r="V22" i="45" s="1"/>
  <c r="M22" i="45"/>
  <c r="I22" i="45"/>
  <c r="V21" i="45"/>
  <c r="T21" i="45"/>
  <c r="M21" i="45"/>
  <c r="I21" i="45"/>
  <c r="V20" i="45"/>
  <c r="T20" i="45"/>
  <c r="M20" i="45"/>
  <c r="I20" i="45"/>
  <c r="V19" i="45"/>
  <c r="T19" i="45"/>
  <c r="M19" i="45"/>
  <c r="I19" i="45"/>
  <c r="V18" i="45"/>
  <c r="T18" i="45"/>
  <c r="M18" i="45"/>
  <c r="I18" i="45"/>
  <c r="V17" i="45"/>
  <c r="T17" i="45"/>
  <c r="M17" i="45"/>
  <c r="I17" i="45"/>
  <c r="V16" i="45"/>
  <c r="T16" i="45"/>
  <c r="M16" i="45"/>
  <c r="I16" i="45"/>
  <c r="V15" i="45"/>
  <c r="T15" i="45"/>
  <c r="M15" i="45"/>
  <c r="I15" i="45"/>
  <c r="V14" i="45"/>
  <c r="T14" i="45"/>
  <c r="M14" i="45"/>
  <c r="I14" i="45"/>
  <c r="V13" i="45"/>
  <c r="T13" i="45"/>
  <c r="M13" i="45"/>
  <c r="I13" i="45"/>
  <c r="V12" i="45"/>
  <c r="T12" i="45"/>
  <c r="M12" i="45"/>
  <c r="I12" i="45"/>
  <c r="V11" i="45"/>
  <c r="T11" i="45"/>
  <c r="M11" i="45"/>
  <c r="I11" i="45"/>
  <c r="S2" i="45"/>
  <c r="D16" i="46"/>
  <c r="D14" i="46"/>
  <c r="D12" i="46"/>
  <c r="D10" i="46"/>
  <c r="D8" i="46"/>
  <c r="C7" i="46" l="1"/>
  <c r="C15" i="46"/>
  <c r="C13" i="46"/>
  <c r="C11" i="46"/>
  <c r="C9" i="46"/>
  <c r="B2" i="46"/>
  <c r="T11" i="44"/>
  <c r="V11" i="44" s="1"/>
  <c r="M11" i="44"/>
  <c r="I16" i="44" l="1"/>
  <c r="I14" i="44"/>
  <c r="I13" i="44"/>
  <c r="I15" i="44"/>
  <c r="I12" i="44"/>
  <c r="I11" i="44"/>
  <c r="A7" i="42"/>
  <c r="I22" i="42"/>
  <c r="H22" i="42"/>
  <c r="C22" i="42"/>
  <c r="B22" i="42"/>
  <c r="D22" i="42" s="1"/>
  <c r="A22" i="42"/>
  <c r="I21" i="42"/>
  <c r="H21" i="42"/>
  <c r="C21" i="42"/>
  <c r="E21" i="42" s="1"/>
  <c r="B21" i="42"/>
  <c r="A21" i="42"/>
  <c r="I20" i="42"/>
  <c r="H20" i="42"/>
  <c r="C20" i="42"/>
  <c r="B20" i="42"/>
  <c r="A20" i="42"/>
  <c r="I19" i="42"/>
  <c r="H19" i="42"/>
  <c r="C19" i="42"/>
  <c r="B19" i="42"/>
  <c r="A19" i="42"/>
  <c r="I18" i="42"/>
  <c r="H18" i="42"/>
  <c r="C18" i="42"/>
  <c r="B18" i="42"/>
  <c r="D18" i="42" s="1"/>
  <c r="A18" i="42"/>
  <c r="I17" i="42"/>
  <c r="H17" i="42"/>
  <c r="C17" i="42"/>
  <c r="E17" i="42" s="1"/>
  <c r="B17" i="42"/>
  <c r="A17" i="42"/>
  <c r="I16" i="42"/>
  <c r="H16" i="42"/>
  <c r="C16" i="42"/>
  <c r="B16" i="42"/>
  <c r="A16" i="42"/>
  <c r="I15" i="42"/>
  <c r="H15" i="42"/>
  <c r="C15" i="42"/>
  <c r="B15" i="42"/>
  <c r="A15" i="42"/>
  <c r="I14" i="42"/>
  <c r="H14" i="42"/>
  <c r="C14" i="42"/>
  <c r="B14" i="42"/>
  <c r="D14" i="42" s="1"/>
  <c r="A14" i="42"/>
  <c r="I13" i="42"/>
  <c r="H13" i="42"/>
  <c r="C13" i="42"/>
  <c r="E13" i="42" s="1"/>
  <c r="B13" i="42"/>
  <c r="A13" i="42"/>
  <c r="I12" i="42"/>
  <c r="H12" i="42"/>
  <c r="C12" i="42"/>
  <c r="B12" i="42"/>
  <c r="A12" i="42"/>
  <c r="I11" i="42"/>
  <c r="H11" i="42"/>
  <c r="C11" i="42"/>
  <c r="B11" i="42"/>
  <c r="A11" i="42"/>
  <c r="I10" i="42"/>
  <c r="H10" i="42"/>
  <c r="C10" i="42"/>
  <c r="B10" i="42"/>
  <c r="D10" i="42" s="1"/>
  <c r="A10" i="42"/>
  <c r="I9" i="42"/>
  <c r="H9" i="42"/>
  <c r="C9" i="42"/>
  <c r="E9" i="42" s="1"/>
  <c r="B9" i="42"/>
  <c r="A9" i="42"/>
  <c r="I8" i="42"/>
  <c r="H8" i="42"/>
  <c r="C8" i="42"/>
  <c r="A8" i="42"/>
  <c r="I7" i="42"/>
  <c r="H7" i="42"/>
  <c r="C7" i="42"/>
  <c r="B7" i="42"/>
  <c r="E22" i="42"/>
  <c r="D21" i="42"/>
  <c r="E20" i="42"/>
  <c r="D20" i="42"/>
  <c r="E19" i="42"/>
  <c r="D19" i="42"/>
  <c r="E18" i="42"/>
  <c r="D17" i="42"/>
  <c r="E16" i="42"/>
  <c r="D16" i="42"/>
  <c r="E15" i="42"/>
  <c r="D15" i="42"/>
  <c r="E14" i="42"/>
  <c r="D13" i="42"/>
  <c r="E12" i="42"/>
  <c r="D12" i="42"/>
  <c r="E11" i="42"/>
  <c r="D11" i="42"/>
  <c r="E10" i="42"/>
  <c r="D9" i="42"/>
  <c r="E8" i="42"/>
  <c r="D8" i="42"/>
  <c r="E7" i="42"/>
  <c r="D7" i="42"/>
  <c r="B2" i="42"/>
  <c r="E12" i="40"/>
  <c r="E13" i="40"/>
  <c r="E14" i="40"/>
  <c r="E15" i="40"/>
  <c r="E16" i="40"/>
  <c r="E17" i="40"/>
  <c r="E18" i="40"/>
  <c r="E19" i="40"/>
  <c r="E20" i="40"/>
  <c r="E21" i="40"/>
  <c r="E22" i="40"/>
  <c r="I17" i="41" l="1"/>
  <c r="I18" i="41"/>
  <c r="I19" i="41"/>
  <c r="I20" i="41"/>
  <c r="I27" i="41"/>
  <c r="I16" i="41"/>
  <c r="I26" i="41" l="1"/>
  <c r="I25" i="41"/>
  <c r="I24" i="41"/>
  <c r="I23" i="41"/>
  <c r="I22" i="41"/>
  <c r="I21" i="41"/>
  <c r="I15" i="41"/>
  <c r="I14" i="41"/>
  <c r="I13" i="41"/>
  <c r="I12" i="41"/>
  <c r="J15" i="40" l="1"/>
  <c r="B22" i="40" l="1"/>
  <c r="B15" i="40"/>
  <c r="B14" i="40"/>
  <c r="B13" i="40"/>
  <c r="B12" i="40"/>
  <c r="I11" i="37" l="1"/>
  <c r="I25" i="40" l="1"/>
  <c r="H25" i="40"/>
  <c r="C25" i="40"/>
  <c r="E25" i="40" s="1"/>
  <c r="B25" i="40"/>
  <c r="D25" i="40" s="1"/>
  <c r="A25" i="40"/>
  <c r="I24" i="40"/>
  <c r="H24" i="40"/>
  <c r="C24" i="40"/>
  <c r="E24" i="40" s="1"/>
  <c r="B24" i="40"/>
  <c r="D24" i="40" s="1"/>
  <c r="A24" i="40"/>
  <c r="I23" i="40"/>
  <c r="H23" i="40"/>
  <c r="C23" i="40"/>
  <c r="E23" i="40" s="1"/>
  <c r="B23" i="40"/>
  <c r="D23" i="40" s="1"/>
  <c r="A23" i="40"/>
  <c r="J22" i="40"/>
  <c r="H22" i="40"/>
  <c r="A22" i="40"/>
  <c r="J21" i="40"/>
  <c r="H21" i="40"/>
  <c r="B21" i="40"/>
  <c r="A21" i="40"/>
  <c r="J20" i="40"/>
  <c r="H20" i="40"/>
  <c r="B20" i="40"/>
  <c r="A20" i="40"/>
  <c r="J19" i="40"/>
  <c r="H19" i="40"/>
  <c r="B19" i="40"/>
  <c r="A19" i="40"/>
  <c r="J18" i="40"/>
  <c r="H18" i="40"/>
  <c r="B18" i="40"/>
  <c r="A18" i="40"/>
  <c r="J17" i="40"/>
  <c r="H17" i="40"/>
  <c r="B17" i="40"/>
  <c r="A17" i="40"/>
  <c r="J16" i="40"/>
  <c r="H16" i="40"/>
  <c r="B16" i="40"/>
  <c r="A16" i="40"/>
  <c r="H15" i="40"/>
  <c r="A15" i="40"/>
  <c r="J14" i="40"/>
  <c r="H14" i="40"/>
  <c r="A14" i="40"/>
  <c r="J13" i="40"/>
  <c r="H13" i="40"/>
  <c r="A13" i="40"/>
  <c r="J12" i="40"/>
  <c r="H12" i="40"/>
  <c r="A12" i="40"/>
  <c r="I11" i="40"/>
  <c r="H11" i="40"/>
  <c r="C11" i="40"/>
  <c r="E11" i="40" s="1"/>
  <c r="B11" i="40"/>
  <c r="D11" i="40" s="1"/>
  <c r="A11" i="40"/>
  <c r="I10" i="40"/>
  <c r="H10" i="40"/>
  <c r="C10" i="40"/>
  <c r="E10" i="40" s="1"/>
  <c r="B10" i="40"/>
  <c r="D10" i="40" s="1"/>
  <c r="A10" i="40"/>
  <c r="I9" i="40"/>
  <c r="H9" i="40"/>
  <c r="C9" i="40"/>
  <c r="E9" i="40" s="1"/>
  <c r="B9" i="40"/>
  <c r="D9" i="40" s="1"/>
  <c r="A9" i="40"/>
  <c r="I8" i="40"/>
  <c r="H8" i="40"/>
  <c r="C8" i="40"/>
  <c r="E8" i="40" s="1"/>
  <c r="B8" i="40"/>
  <c r="D8" i="40" s="1"/>
  <c r="A8" i="40"/>
  <c r="I7" i="40"/>
  <c r="H7" i="40"/>
  <c r="C7" i="40"/>
  <c r="E7" i="40" s="1"/>
  <c r="B7" i="40"/>
  <c r="A7" i="40"/>
  <c r="I6" i="40"/>
  <c r="H6" i="40"/>
  <c r="C6" i="40"/>
  <c r="E6" i="40" s="1"/>
  <c r="B6" i="40"/>
  <c r="D6" i="40" s="1"/>
  <c r="A6" i="40"/>
  <c r="I7" i="39"/>
  <c r="I8" i="39"/>
  <c r="I9" i="39"/>
  <c r="I10" i="39"/>
  <c r="I11" i="39"/>
  <c r="I12" i="39"/>
  <c r="I13" i="39"/>
  <c r="I14" i="39"/>
  <c r="I15" i="39"/>
  <c r="I16" i="39"/>
  <c r="I17" i="39"/>
  <c r="I18" i="39"/>
  <c r="I19" i="39"/>
  <c r="I20" i="39"/>
  <c r="I21" i="39"/>
  <c r="I22" i="39"/>
  <c r="I23" i="39"/>
  <c r="I24" i="39"/>
  <c r="I25" i="39"/>
  <c r="I6" i="39"/>
  <c r="A25" i="39"/>
  <c r="A24" i="39"/>
  <c r="A23" i="39"/>
  <c r="A22" i="39"/>
  <c r="A21" i="39"/>
  <c r="A20" i="39"/>
  <c r="A19" i="39"/>
  <c r="A18" i="39"/>
  <c r="A17" i="39"/>
  <c r="A16" i="39"/>
  <c r="A15" i="39"/>
  <c r="A14" i="39"/>
  <c r="A13" i="39"/>
  <c r="A12" i="39"/>
  <c r="A11" i="39"/>
  <c r="A10" i="39"/>
  <c r="A9" i="39"/>
  <c r="A8" i="39"/>
  <c r="A7" i="39"/>
  <c r="B24" i="39"/>
  <c r="D24" i="39" s="1"/>
  <c r="C24" i="39"/>
  <c r="E24" i="39" s="1"/>
  <c r="H24" i="39"/>
  <c r="B25" i="39"/>
  <c r="D25" i="39" s="1"/>
  <c r="C25" i="39"/>
  <c r="E25" i="39" s="1"/>
  <c r="H25" i="39"/>
  <c r="B7" i="39"/>
  <c r="B2" i="39" s="1"/>
  <c r="C7" i="39"/>
  <c r="E7" i="39" s="1"/>
  <c r="H7" i="39"/>
  <c r="B8" i="39"/>
  <c r="D8" i="39" s="1"/>
  <c r="C8" i="39"/>
  <c r="E8" i="39" s="1"/>
  <c r="H8" i="39"/>
  <c r="B9" i="39"/>
  <c r="D9" i="39" s="1"/>
  <c r="C9" i="39"/>
  <c r="E9" i="39" s="1"/>
  <c r="H9" i="39"/>
  <c r="B10" i="39"/>
  <c r="D10" i="39" s="1"/>
  <c r="C10" i="39"/>
  <c r="E10" i="39" s="1"/>
  <c r="H10" i="39"/>
  <c r="B11" i="39"/>
  <c r="D11" i="39" s="1"/>
  <c r="C11" i="39"/>
  <c r="E11" i="39" s="1"/>
  <c r="H11" i="39"/>
  <c r="B12" i="39"/>
  <c r="D12" i="39" s="1"/>
  <c r="C12" i="39"/>
  <c r="E12" i="39" s="1"/>
  <c r="H12" i="39"/>
  <c r="B13" i="39"/>
  <c r="D13" i="39" s="1"/>
  <c r="C13" i="39"/>
  <c r="E13" i="39" s="1"/>
  <c r="H13" i="39"/>
  <c r="B14" i="39"/>
  <c r="D14" i="39" s="1"/>
  <c r="C14" i="39"/>
  <c r="E14" i="39" s="1"/>
  <c r="H14" i="39"/>
  <c r="B15" i="39"/>
  <c r="D15" i="39" s="1"/>
  <c r="C15" i="39"/>
  <c r="E15" i="39" s="1"/>
  <c r="H15" i="39"/>
  <c r="B16" i="39"/>
  <c r="D16" i="39" s="1"/>
  <c r="C16" i="39"/>
  <c r="E16" i="39" s="1"/>
  <c r="H16" i="39"/>
  <c r="B17" i="39"/>
  <c r="D17" i="39" s="1"/>
  <c r="C17" i="39"/>
  <c r="E17" i="39" s="1"/>
  <c r="H17" i="39"/>
  <c r="B18" i="39"/>
  <c r="D18" i="39" s="1"/>
  <c r="C18" i="39"/>
  <c r="E18" i="39" s="1"/>
  <c r="H18" i="39"/>
  <c r="B19" i="39"/>
  <c r="D19" i="39" s="1"/>
  <c r="C19" i="39"/>
  <c r="E19" i="39" s="1"/>
  <c r="H19" i="39"/>
  <c r="B20" i="39"/>
  <c r="D20" i="39" s="1"/>
  <c r="C20" i="39"/>
  <c r="E20" i="39" s="1"/>
  <c r="H20" i="39"/>
  <c r="B21" i="39"/>
  <c r="D21" i="39" s="1"/>
  <c r="C21" i="39"/>
  <c r="E21" i="39" s="1"/>
  <c r="H21" i="39"/>
  <c r="B22" i="39"/>
  <c r="D22" i="39" s="1"/>
  <c r="C22" i="39"/>
  <c r="E22" i="39" s="1"/>
  <c r="H22" i="39"/>
  <c r="B23" i="39"/>
  <c r="D23" i="39" s="1"/>
  <c r="C23" i="39"/>
  <c r="E23" i="39" s="1"/>
  <c r="H23" i="39"/>
  <c r="B6" i="39"/>
  <c r="D6" i="39" s="1"/>
  <c r="H6" i="39"/>
  <c r="C6" i="39"/>
  <c r="E6" i="39" s="1"/>
  <c r="A6" i="39"/>
  <c r="I30" i="37"/>
  <c r="I29" i="37"/>
  <c r="I28" i="37"/>
  <c r="I27" i="37"/>
  <c r="I26" i="37"/>
  <c r="I25" i="37"/>
  <c r="I24" i="37"/>
  <c r="I23" i="37"/>
  <c r="I22" i="37"/>
  <c r="I21" i="37"/>
  <c r="I20" i="37"/>
  <c r="I19" i="37"/>
  <c r="I18" i="37"/>
  <c r="I17" i="37"/>
  <c r="I16" i="37"/>
  <c r="I15" i="37"/>
  <c r="I14" i="37"/>
  <c r="I13" i="37"/>
  <c r="I12" i="37"/>
  <c r="A9" i="35"/>
  <c r="B9" i="35"/>
  <c r="D9" i="35" s="1"/>
  <c r="C9" i="35"/>
  <c r="E9" i="35" s="1"/>
  <c r="H9" i="35"/>
  <c r="A10" i="35"/>
  <c r="B10" i="35"/>
  <c r="C10" i="35"/>
  <c r="E10" i="35" s="1"/>
  <c r="D10" i="35"/>
  <c r="H10" i="35"/>
  <c r="H8" i="35"/>
  <c r="H7" i="35"/>
  <c r="H6" i="35"/>
  <c r="C8" i="35"/>
  <c r="E8" i="35" s="1"/>
  <c r="B8" i="35"/>
  <c r="D8" i="35" s="1"/>
  <c r="C7" i="35"/>
  <c r="B7" i="35"/>
  <c r="D7" i="35" s="1"/>
  <c r="C6" i="35"/>
  <c r="E6" i="35" s="1"/>
  <c r="B6" i="35"/>
  <c r="D6" i="35" s="1"/>
  <c r="A8" i="35"/>
  <c r="E7" i="35"/>
  <c r="A7" i="35"/>
  <c r="A6" i="35"/>
  <c r="I22" i="34"/>
  <c r="I21" i="34"/>
  <c r="I20" i="34"/>
  <c r="I19" i="34"/>
  <c r="I18" i="34"/>
  <c r="I17" i="34"/>
  <c r="I16" i="34"/>
  <c r="I15" i="34"/>
  <c r="I14" i="34"/>
  <c r="I13" i="34"/>
  <c r="I12" i="34"/>
  <c r="I11" i="34"/>
  <c r="D7" i="40" l="1"/>
  <c r="B2" i="40"/>
  <c r="D7" i="39"/>
  <c r="B2" i="35"/>
  <c r="A7" i="33"/>
  <c r="B7" i="33"/>
  <c r="B2" i="33" s="1"/>
  <c r="C7" i="33"/>
  <c r="E7" i="33" s="1"/>
  <c r="H7" i="33"/>
  <c r="A8" i="33"/>
  <c r="B8" i="33"/>
  <c r="D8" i="33" s="1"/>
  <c r="C8" i="33"/>
  <c r="E8" i="33" s="1"/>
  <c r="H8" i="33"/>
  <c r="A9" i="33"/>
  <c r="B9" i="33"/>
  <c r="D9" i="33" s="1"/>
  <c r="C9" i="33"/>
  <c r="E9" i="33" s="1"/>
  <c r="H9" i="33"/>
  <c r="A10" i="33"/>
  <c r="B10" i="33"/>
  <c r="D10" i="33" s="1"/>
  <c r="C10" i="33"/>
  <c r="E10" i="33" s="1"/>
  <c r="H10" i="33"/>
  <c r="A11" i="33"/>
  <c r="B11" i="33"/>
  <c r="C11" i="33"/>
  <c r="D11" i="33"/>
  <c r="E11" i="33"/>
  <c r="H11" i="33"/>
  <c r="A12" i="33"/>
  <c r="B12" i="33"/>
  <c r="D12" i="33" s="1"/>
  <c r="C12" i="33"/>
  <c r="E12" i="33" s="1"/>
  <c r="H12" i="33"/>
  <c r="A13" i="33"/>
  <c r="B13" i="33"/>
  <c r="D13" i="33" s="1"/>
  <c r="C13" i="33"/>
  <c r="E13" i="33" s="1"/>
  <c r="H13" i="33"/>
  <c r="A14" i="33"/>
  <c r="B14" i="33"/>
  <c r="D14" i="33" s="1"/>
  <c r="C14" i="33"/>
  <c r="E14" i="33" s="1"/>
  <c r="H14" i="33"/>
  <c r="H6" i="33"/>
  <c r="C6" i="33"/>
  <c r="B6" i="33"/>
  <c r="D6" i="33" s="1"/>
  <c r="A6" i="33"/>
  <c r="T12" i="32"/>
  <c r="V12" i="32" s="1"/>
  <c r="M12" i="32"/>
  <c r="I12" i="32"/>
  <c r="Q2" i="32"/>
  <c r="E6" i="33"/>
  <c r="Z23" i="32"/>
  <c r="T23" i="32"/>
  <c r="V23" i="32" s="1"/>
  <c r="M23" i="32"/>
  <c r="I23" i="32"/>
  <c r="T22" i="32"/>
  <c r="V22" i="32" s="1"/>
  <c r="M22" i="32"/>
  <c r="I22" i="32"/>
  <c r="T21" i="32"/>
  <c r="V21" i="32" s="1"/>
  <c r="M21" i="32"/>
  <c r="I21" i="32"/>
  <c r="T20" i="32"/>
  <c r="V20" i="32" s="1"/>
  <c r="M20" i="32"/>
  <c r="I20" i="32"/>
  <c r="T19" i="32"/>
  <c r="V19" i="32" s="1"/>
  <c r="M19" i="32"/>
  <c r="I19" i="32"/>
  <c r="Y18" i="32"/>
  <c r="T18" i="32"/>
  <c r="V18" i="32" s="1"/>
  <c r="M18" i="32"/>
  <c r="I18" i="32"/>
  <c r="T17" i="32"/>
  <c r="V17" i="32" s="1"/>
  <c r="M17" i="32"/>
  <c r="I17" i="32"/>
  <c r="T16" i="32"/>
  <c r="V16" i="32" s="1"/>
  <c r="M16" i="32"/>
  <c r="I16" i="32"/>
  <c r="T15" i="32"/>
  <c r="V15" i="32" s="1"/>
  <c r="M15" i="32"/>
  <c r="I15" i="32"/>
  <c r="T14" i="32"/>
  <c r="V14" i="32" s="1"/>
  <c r="M14" i="32"/>
  <c r="I14" i="32"/>
  <c r="T13" i="32"/>
  <c r="V13" i="32" s="1"/>
  <c r="M13" i="32"/>
  <c r="I13" i="32"/>
  <c r="T11" i="32"/>
  <c r="V11" i="32" s="1"/>
  <c r="M11" i="32"/>
  <c r="I11" i="32"/>
  <c r="I18" i="30"/>
  <c r="I17" i="30"/>
  <c r="I16" i="30"/>
  <c r="I15" i="30"/>
  <c r="I14" i="30"/>
  <c r="I13" i="30"/>
  <c r="I12" i="30"/>
  <c r="A6" i="31"/>
  <c r="B6" i="31"/>
  <c r="C6" i="31"/>
  <c r="D6" i="31"/>
  <c r="E6" i="31"/>
  <c r="A7" i="31"/>
  <c r="B7" i="31"/>
  <c r="C7" i="31"/>
  <c r="E7" i="31" s="1"/>
  <c r="D7" i="31"/>
  <c r="A8" i="31"/>
  <c r="B8" i="31"/>
  <c r="D8" i="31" s="1"/>
  <c r="C8" i="31"/>
  <c r="E8" i="31" s="1"/>
  <c r="A9" i="31"/>
  <c r="B9" i="31"/>
  <c r="D9" i="31" s="1"/>
  <c r="C9" i="31"/>
  <c r="E9" i="31"/>
  <c r="A10" i="31"/>
  <c r="B10" i="31"/>
  <c r="C10" i="31"/>
  <c r="D10" i="31"/>
  <c r="E10" i="31"/>
  <c r="H10" i="31"/>
  <c r="H9" i="31"/>
  <c r="H8" i="31"/>
  <c r="H7" i="31"/>
  <c r="H6" i="31"/>
  <c r="B2" i="31"/>
  <c r="A6" i="29"/>
  <c r="B6" i="29"/>
  <c r="B2" i="29" s="1"/>
  <c r="C6" i="29"/>
  <c r="E6" i="29" s="1"/>
  <c r="I12" i="28"/>
  <c r="I13" i="28"/>
  <c r="I14" i="28"/>
  <c r="I16" i="28"/>
  <c r="I18" i="28"/>
  <c r="I19" i="28"/>
  <c r="I20" i="28"/>
  <c r="H8" i="29"/>
  <c r="C8" i="29"/>
  <c r="E8" i="29" s="1"/>
  <c r="B8" i="29"/>
  <c r="D8" i="29" s="1"/>
  <c r="A8" i="29"/>
  <c r="H7" i="29"/>
  <c r="C7" i="29"/>
  <c r="E7" i="29" s="1"/>
  <c r="B7" i="29"/>
  <c r="D7" i="29" s="1"/>
  <c r="A7" i="29"/>
  <c r="H6" i="29"/>
  <c r="I21" i="28"/>
  <c r="D6" i="29" l="1"/>
  <c r="D7" i="33"/>
  <c r="I17" i="28"/>
  <c r="I15" i="28"/>
  <c r="C21" i="26" l="1"/>
  <c r="C19" i="26"/>
  <c r="H7" i="25" l="1"/>
  <c r="H8" i="25"/>
  <c r="H9" i="25"/>
  <c r="H10" i="25"/>
  <c r="H11" i="25"/>
  <c r="H12" i="25"/>
  <c r="H13" i="25"/>
  <c r="H14" i="25"/>
  <c r="H15" i="25"/>
  <c r="H16" i="25"/>
  <c r="H17" i="25"/>
  <c r="H18" i="25"/>
  <c r="H19" i="25"/>
  <c r="H20" i="25"/>
  <c r="H6" i="25"/>
  <c r="B19" i="25"/>
  <c r="D19" i="25" s="1"/>
  <c r="B20" i="25"/>
  <c r="D20" i="25" s="1"/>
  <c r="C11" i="25"/>
  <c r="E11" i="25" s="1"/>
  <c r="C12" i="25"/>
  <c r="E12" i="25" s="1"/>
  <c r="C13" i="25"/>
  <c r="E13" i="25" s="1"/>
  <c r="C14" i="25"/>
  <c r="E14" i="25" s="1"/>
  <c r="C15" i="25"/>
  <c r="E15" i="25" s="1"/>
  <c r="C16" i="25"/>
  <c r="E16" i="25" s="1"/>
  <c r="C17" i="25"/>
  <c r="E17" i="25" s="1"/>
  <c r="C19" i="25"/>
  <c r="E19" i="25" s="1"/>
  <c r="C20" i="25"/>
  <c r="E20" i="25" s="1"/>
  <c r="B11" i="25"/>
  <c r="B2" i="25" s="1"/>
  <c r="B12" i="25"/>
  <c r="D12" i="25" s="1"/>
  <c r="B13" i="25"/>
  <c r="D13" i="25" s="1"/>
  <c r="B14" i="25"/>
  <c r="D14" i="25" s="1"/>
  <c r="B15" i="25"/>
  <c r="D15" i="25" s="1"/>
  <c r="B16" i="25"/>
  <c r="D16" i="25" s="1"/>
  <c r="B17" i="25"/>
  <c r="D17" i="25" s="1"/>
  <c r="A20" i="25"/>
  <c r="A11" i="25"/>
  <c r="A12" i="25"/>
  <c r="A13" i="25"/>
  <c r="A14" i="25"/>
  <c r="A15" i="25"/>
  <c r="A16" i="25"/>
  <c r="A17" i="25"/>
  <c r="A19" i="25"/>
  <c r="D11" i="25" l="1"/>
  <c r="I21" i="23"/>
  <c r="I20" i="23"/>
  <c r="I19" i="23"/>
  <c r="I16" i="23"/>
  <c r="I15" i="23"/>
  <c r="I14" i="23"/>
  <c r="I11" i="23"/>
  <c r="G8" i="24" l="1"/>
  <c r="C8" i="24"/>
  <c r="E8" i="24" s="1"/>
  <c r="B8" i="24"/>
  <c r="D8" i="24" s="1"/>
  <c r="A8" i="24"/>
  <c r="G7" i="24"/>
  <c r="C7" i="24"/>
  <c r="E7" i="24" s="1"/>
  <c r="B7" i="24"/>
  <c r="D7" i="24" s="1"/>
  <c r="A7" i="24"/>
  <c r="G6" i="24"/>
  <c r="C6" i="24"/>
  <c r="E6" i="24" s="1"/>
  <c r="B6" i="24"/>
  <c r="D6" i="24" s="1"/>
  <c r="A6" i="24"/>
  <c r="I25" i="23"/>
  <c r="I24" i="23"/>
  <c r="I23" i="23"/>
  <c r="I22" i="23"/>
  <c r="I18" i="23"/>
  <c r="I17" i="23"/>
  <c r="I13" i="23"/>
  <c r="I12" i="23"/>
  <c r="I5" i="22"/>
  <c r="I11" i="22" l="1"/>
  <c r="I10" i="22"/>
  <c r="I9" i="22"/>
  <c r="I8" i="22"/>
  <c r="I7" i="22"/>
  <c r="I6" i="22"/>
  <c r="G6" i="21" l="1"/>
  <c r="G7" i="21"/>
  <c r="G8" i="21"/>
  <c r="A6" i="21"/>
  <c r="A7" i="21"/>
  <c r="A8" i="21"/>
  <c r="B6" i="21"/>
  <c r="D6" i="21" s="1"/>
  <c r="C6" i="21"/>
  <c r="E6" i="21" s="1"/>
  <c r="B7" i="21"/>
  <c r="D7" i="21" s="1"/>
  <c r="C7" i="21"/>
  <c r="E7" i="21" s="1"/>
  <c r="B8" i="21"/>
  <c r="D8" i="21" s="1"/>
  <c r="C8" i="21"/>
  <c r="E8" i="21" s="1"/>
  <c r="I7" i="18" l="1"/>
  <c r="I5" i="18"/>
  <c r="I11" i="18" l="1"/>
  <c r="I10" i="18" l="1"/>
  <c r="I9" i="18"/>
  <c r="I8" i="18"/>
  <c r="I6" i="18" l="1"/>
</calcChain>
</file>

<file path=xl/sharedStrings.xml><?xml version="1.0" encoding="utf-8"?>
<sst xmlns="http://schemas.openxmlformats.org/spreadsheetml/2006/main" count="1513" uniqueCount="538">
  <si>
    <t>В</t>
  </si>
  <si>
    <t>Участок</t>
  </si>
  <si>
    <t>Количество точек поставки потребителей услуг сетевой организации, в отношении которых произошел перерыв электроснабжения, шт.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</si>
  <si>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</si>
  <si>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Продолжительность прекращения передачи электрической энергии, час</t>
  </si>
  <si>
    <t>Время и дата восстановления режима потребления электрической энергии потребителей услуг (часы, минуты, ГГГГ.ММ.ДД)</t>
  </si>
  <si>
    <t>Время и дата начала прекращения передачи электрической энергии (часы, минуты, ГГГГ.ММ.ДД)</t>
  </si>
  <si>
    <t>Высший класс напряжения отключенного оборудования сетевой организации, кВ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</si>
  <si>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</si>
  <si>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Вид прекращения передачи электроэнергии (П-плановое, А-аварийное , В-внерегламентное (Аварийное))</t>
  </si>
  <si>
    <t>Участок №2</t>
  </si>
  <si>
    <t>П</t>
  </si>
  <si>
    <t>ВЛ-10кВ</t>
  </si>
  <si>
    <t>Опиловка ВЛ-10кВ</t>
  </si>
  <si>
    <t>ТП-2497,ТП-2494 ВЛ-10кВ Маяк</t>
  </si>
  <si>
    <t>Повреждение в смежной сетевой организации</t>
  </si>
  <si>
    <t>Повреждение ВЛ-10кВ</t>
  </si>
  <si>
    <t>ТП-2 ВЛ-10кВ Елатьма</t>
  </si>
  <si>
    <t>Неисправность неопределена(мокрый снег)</t>
  </si>
  <si>
    <t>ТП-2,6-14 ВЛ-10кВ  Елатьма</t>
  </si>
  <si>
    <t>ЦРП-10кВ Елатьма, ф.3</t>
  </si>
  <si>
    <t>ПС Лашма ф3, КТП 3</t>
  </si>
  <si>
    <t>ТП</t>
  </si>
  <si>
    <t>КТП3</t>
  </si>
  <si>
    <t>Участок №1</t>
  </si>
  <si>
    <t>ф14 10кВ КТП2</t>
  </si>
  <si>
    <t>ВЛ</t>
  </si>
  <si>
    <t>КТП 2</t>
  </si>
  <si>
    <t>Смена Проходных излляторов</t>
  </si>
  <si>
    <t>N</t>
  </si>
  <si>
    <t>Организационные причины аварии</t>
  </si>
  <si>
    <t>Код организационных причин</t>
  </si>
  <si>
    <t>п/п</t>
  </si>
  <si>
    <t>1.</t>
  </si>
  <si>
    <t>Ошибочные или неправильные действия оперативного и (или) диспетчерского персонала</t>
  </si>
  <si>
    <t xml:space="preserve"> 3.4.1</t>
  </si>
  <si>
    <t>2.</t>
  </si>
  <si>
    <t>Ошибочные или неправильные действия (или бездействие) персонала служб (подразделений) организации</t>
  </si>
  <si>
    <t xml:space="preserve"> 3.4.2</t>
  </si>
  <si>
    <t>3.</t>
  </si>
  <si>
    <t>Ошибочные или неправильные действия привлеченного персонала, выполняющего работу по договору</t>
  </si>
  <si>
    <t xml:space="preserve">  3.4.3</t>
  </si>
  <si>
    <t>4.</t>
  </si>
  <si>
    <t>Ошибочные или неправильные действия собственного ремонтного или наладочного персонала организации</t>
  </si>
  <si>
    <t xml:space="preserve">   3.4.4</t>
  </si>
  <si>
    <t>5.</t>
  </si>
  <si>
    <t>Ошибочные или неправильные действия (или бездействие) руководящего персонала</t>
  </si>
  <si>
    <t xml:space="preserve">  3.4.5</t>
  </si>
  <si>
    <t>6.</t>
  </si>
  <si>
    <t>Неудовлетворительное качество производственных или должностных инструкций, других локальных актов документов организации</t>
  </si>
  <si>
    <t xml:space="preserve">  3.4.6</t>
  </si>
  <si>
    <t>7.</t>
  </si>
  <si>
    <t>Несоблюдение сроков, невыполнение в требуемых объемах технического обслуживания или ремонта оборудования и устройств</t>
  </si>
  <si>
    <t xml:space="preserve">  3.4.7</t>
  </si>
  <si>
    <t>Несоблюдение сроков ТО и ремонта оборудования, устройств.</t>
  </si>
  <si>
    <t>3.4.7.1</t>
  </si>
  <si>
    <t>Несоблюдение объемов ТО и ремонта оборудования, устройств</t>
  </si>
  <si>
    <t>3.4.7.2</t>
  </si>
  <si>
    <t>Несвоевременное выявление и устранение дефектов</t>
  </si>
  <si>
    <t>3.4.7.3</t>
  </si>
  <si>
    <t>Прочие нарушения</t>
  </si>
  <si>
    <t>3.4.7.4</t>
  </si>
  <si>
    <t>8.</t>
  </si>
  <si>
    <t>Воздействие посторонних лиц и организаций, не участвующих в технологическом процессе</t>
  </si>
  <si>
    <t xml:space="preserve"> 3.4.8</t>
  </si>
  <si>
    <t>Производство несанкционированных строительных и погрузочно-разгрузочных работ в охранных зонах объектов электросетевого хозяйства</t>
  </si>
  <si>
    <t>3.4.8.1</t>
  </si>
  <si>
    <t>Проезд крупногабаритной техники</t>
  </si>
  <si>
    <t>3.4.8.2</t>
  </si>
  <si>
    <t>Несанкционированная рубка лесных насаждений</t>
  </si>
  <si>
    <t>3.4.8.3</t>
  </si>
  <si>
    <t>Наброс посторонних предметов на ВЛ</t>
  </si>
  <si>
    <t>3.4.8.4</t>
  </si>
  <si>
    <t>Прочие воздействия</t>
  </si>
  <si>
    <t>3.4.8.5</t>
  </si>
  <si>
    <t>9.</t>
  </si>
  <si>
    <t>Воздействие организаций, участвующих в технологическом процессе</t>
  </si>
  <si>
    <t xml:space="preserve"> 3.4.9</t>
  </si>
  <si>
    <t>Отключение (повреждение) оборудования в смежной электрической сети</t>
  </si>
  <si>
    <t>3.4.9.1</t>
  </si>
  <si>
    <t>Отключение (повреждение) оборудования на объекте генерации</t>
  </si>
  <si>
    <t>3.4.9.2</t>
  </si>
  <si>
    <t>Отключение (повреждение) оборудования потребителей электрической энергии</t>
  </si>
  <si>
    <t>3.4.9.3</t>
  </si>
  <si>
    <t>10.</t>
  </si>
  <si>
    <t>Воздействие животных и птиц</t>
  </si>
  <si>
    <t xml:space="preserve"> 3.4.10</t>
  </si>
  <si>
    <t>11.</t>
  </si>
  <si>
    <t>Превышение параметров воздействия стихийных явлений относительно условий проекта</t>
  </si>
  <si>
    <t xml:space="preserve"> 3.4.11</t>
  </si>
  <si>
    <t>12.</t>
  </si>
  <si>
    <t>Воздействие повторяющихся стихийных явлений</t>
  </si>
  <si>
    <t xml:space="preserve"> 3.4.12</t>
  </si>
  <si>
    <t>Гололедно-изморозевые отложения</t>
  </si>
  <si>
    <t>3.4.12.1</t>
  </si>
  <si>
    <t>Ветровые нагрузки</t>
  </si>
  <si>
    <t>3.4.12.2</t>
  </si>
  <si>
    <t>Атмосферные перенапряжения (гроза)</t>
  </si>
  <si>
    <t>3.4.12.3</t>
  </si>
  <si>
    <t>Природные пожары</t>
  </si>
  <si>
    <t>3.4.12.4</t>
  </si>
  <si>
    <t>Прочие воздействия неблагоприятных природных явлений</t>
  </si>
  <si>
    <t>3.4.12.5</t>
  </si>
  <si>
    <t>13.</t>
  </si>
  <si>
    <t>Дефекты (недостатки) проекта, конструкции, изготовления, монтажа</t>
  </si>
  <si>
    <t xml:space="preserve"> 3.4.13</t>
  </si>
  <si>
    <t>Недостатки проекта</t>
  </si>
  <si>
    <t>3.4.13.1</t>
  </si>
  <si>
    <t>Недостатки конструкции</t>
  </si>
  <si>
    <t>3.4.13.2</t>
  </si>
  <si>
    <t>Дефекты изготовления</t>
  </si>
  <si>
    <t>3.4.13.3</t>
  </si>
  <si>
    <t>Дефекты монтажа</t>
  </si>
  <si>
    <t>3.4.13.4</t>
  </si>
  <si>
    <t>14.</t>
  </si>
  <si>
    <t>Невыявленные причины</t>
  </si>
  <si>
    <t>Таблица 4. Классификационные признаки технических причин повреждений оборудования</t>
  </si>
  <si>
    <t>Технические причины повреждений оборудования</t>
  </si>
  <si>
    <t>Код технических причин</t>
  </si>
  <si>
    <t>Нарушение структуры материала</t>
  </si>
  <si>
    <t xml:space="preserve">  4.1</t>
  </si>
  <si>
    <t>Механический износ, неудовлетворительная смазка</t>
  </si>
  <si>
    <t xml:space="preserve">  4.2</t>
  </si>
  <si>
    <t>Нарушение механического соединения</t>
  </si>
  <si>
    <t xml:space="preserve">  4.3</t>
  </si>
  <si>
    <t>Внешнее механическое воздействие</t>
  </si>
  <si>
    <t xml:space="preserve">  4.4</t>
  </si>
  <si>
    <t>Золовой износ</t>
  </si>
  <si>
    <t xml:space="preserve">  4.5</t>
  </si>
  <si>
    <t>Коррозионный, эрозионный износ</t>
  </si>
  <si>
    <t xml:space="preserve">  4.6</t>
  </si>
  <si>
    <t>Нарушение герметичности</t>
  </si>
  <si>
    <t xml:space="preserve">  4.7</t>
  </si>
  <si>
    <t>Нарушение нормального вибросостояния</t>
  </si>
  <si>
    <t xml:space="preserve">  4.8</t>
  </si>
  <si>
    <t>Взрыв, загорание, пожар</t>
  </si>
  <si>
    <t xml:space="preserve">  4.9</t>
  </si>
  <si>
    <t>Термическое повреждение, перегрев, пережог</t>
  </si>
  <si>
    <t xml:space="preserve">  4.10</t>
  </si>
  <si>
    <t>Электродуговое повреждение</t>
  </si>
  <si>
    <t xml:space="preserve">  4.11</t>
  </si>
  <si>
    <t>Нарушение электрической изоляции</t>
  </si>
  <si>
    <t xml:space="preserve">  4.12</t>
  </si>
  <si>
    <t>Нарушение электрического контакта, размыкание, обрыв цепи</t>
  </si>
  <si>
    <t xml:space="preserve">  4.13</t>
  </si>
  <si>
    <t>Механическое разрушение (повреждение), деформация, перекос</t>
  </si>
  <si>
    <t xml:space="preserve">  4.14</t>
  </si>
  <si>
    <t>15.</t>
  </si>
  <si>
    <t>Разрушение фундамента, строительных конструкций, ослабление крепления оборудования к фундаменту</t>
  </si>
  <si>
    <t xml:space="preserve">  4.15</t>
  </si>
  <si>
    <t>16.</t>
  </si>
  <si>
    <t>Исчерпание ресурса</t>
  </si>
  <si>
    <t xml:space="preserve">  4.16</t>
  </si>
  <si>
    <t>17.</t>
  </si>
  <si>
    <t>Загрязнение, попадание инородных предметов</t>
  </si>
  <si>
    <t xml:space="preserve">  4.17</t>
  </si>
  <si>
    <t>18.</t>
  </si>
  <si>
    <t>Дефект сварного соединения (шва)</t>
  </si>
  <si>
    <t xml:space="preserve">  4.18</t>
  </si>
  <si>
    <t>19.</t>
  </si>
  <si>
    <t>Повышение давления, гидравлический удар</t>
  </si>
  <si>
    <t xml:space="preserve">  4.19</t>
  </si>
  <si>
    <t>20.</t>
  </si>
  <si>
    <t>Сбой/дефект программного обеспечения</t>
  </si>
  <si>
    <t xml:space="preserve">  4.20</t>
  </si>
  <si>
    <t>21.</t>
  </si>
  <si>
    <t xml:space="preserve">  4.21</t>
  </si>
  <si>
    <t>Информация о вводе в ремонт и выводе из ремонта электросетевых объектов</t>
  </si>
  <si>
    <t>Наименование объекта</t>
  </si>
  <si>
    <t>Дата ввода в ремонт</t>
  </si>
  <si>
    <t>Дата вывода из ремонта</t>
  </si>
  <si>
    <t>Примеча-ния</t>
  </si>
  <si>
    <t xml:space="preserve"> </t>
  </si>
  <si>
    <t>План</t>
  </si>
  <si>
    <t>Факт</t>
  </si>
  <si>
    <t>за январь 2020 года</t>
  </si>
  <si>
    <t xml:space="preserve"> 3.4.14</t>
  </si>
  <si>
    <t xml:space="preserve">ТП-8,9,10,11,12,13,14 ВЛ-10кВ </t>
  </si>
  <si>
    <t>ЦРП-10кВ Елатьма ф.3</t>
  </si>
  <si>
    <t>А</t>
  </si>
  <si>
    <t>Обрыв провода ВЛ-10кВ на опоре №149</t>
  </si>
  <si>
    <t>Замена вставки на ЗТП-2</t>
  </si>
  <si>
    <t>10 (10.5)</t>
  </si>
  <si>
    <t>ВЛ №7 п/с Сабурово</t>
  </si>
  <si>
    <t>ЦРП-10кВ Елатьма ВЛ№3</t>
  </si>
  <si>
    <t>№пп</t>
  </si>
  <si>
    <t>п/с Телебукино ЗТП-2396  ф.12</t>
  </si>
  <si>
    <t>0.38</t>
  </si>
  <si>
    <t xml:space="preserve">ВЛ- 0,4кВ </t>
  </si>
  <si>
    <t>Обрыв ввода п.Крутоярский д.59 кв.2</t>
  </si>
  <si>
    <t xml:space="preserve">ВЛ 0,4кВ </t>
  </si>
  <si>
    <t>Окисление контакта на опоре ВЛ-0,4кВ</t>
  </si>
  <si>
    <t>п/с Лашма 35/10кВ ф.5</t>
  </si>
  <si>
    <t>Работа персонала РЭС</t>
  </si>
  <si>
    <t>п/с Затон 35/10 кВ ф2</t>
  </si>
  <si>
    <t>10(10.5)</t>
  </si>
  <si>
    <t>п/с Лашма 35/10кВ ф.3</t>
  </si>
  <si>
    <t>п/с Касимов ТП-2588 ф3</t>
  </si>
  <si>
    <t>ВЛ-0,4кВ</t>
  </si>
  <si>
    <t>Обрыв ввода ул.Залесное д.11 Исаков А.Ф.</t>
  </si>
  <si>
    <t>п/с Зеленино 35/10кВ ф4, ф3</t>
  </si>
  <si>
    <t>п/с Лашма ТП-6 ф1, ТП-3 ф2</t>
  </si>
  <si>
    <t>Работа персонала МУ МПЖКХ (установка натяж-</t>
  </si>
  <si>
    <t>ного устройства от оп.19 до оп.36)</t>
  </si>
  <si>
    <t xml:space="preserve">п/с Кольдюки 10кВ ф.4 </t>
  </si>
  <si>
    <t>Неисправность в смежной сет.организации</t>
  </si>
  <si>
    <t>ТП-4,ф.3 ВЛ-0,4кВ Елатьма</t>
  </si>
  <si>
    <t>Ремонт рубильника</t>
  </si>
  <si>
    <t>ТП-1,ф.4 ВЛ-0,4кВ Елатьма</t>
  </si>
  <si>
    <t>Ремонт ВЛ-0,4кВ</t>
  </si>
  <si>
    <t>ТП-2179 ВЛ-10кВ Любовниково</t>
  </si>
  <si>
    <t>п/с Лашма ТП-1  ф1 ВЛ 0,4№1</t>
  </si>
  <si>
    <t>п/с Кольдюки 10кВ ф.4  ВЛ10кВ№4</t>
  </si>
  <si>
    <t>за</t>
  </si>
  <si>
    <t>года</t>
  </si>
  <si>
    <t>Акт №</t>
  </si>
  <si>
    <t>Общие сведения</t>
  </si>
  <si>
    <t>Организация (филиал, обособленное структурное подразделение)</t>
  </si>
  <si>
    <t>Наименование организации</t>
  </si>
  <si>
    <t>Субъект</t>
  </si>
  <si>
    <t>Рязанская область</t>
  </si>
  <si>
    <t>1.1.</t>
  </si>
  <si>
    <t>1.2.</t>
  </si>
  <si>
    <t>Дата и время возникновения аварии:</t>
  </si>
  <si>
    <t>Учётные признаки аварии</t>
  </si>
  <si>
    <t>1.3.</t>
  </si>
  <si>
    <t>Код</t>
  </si>
  <si>
    <t>Содержание учетного признака</t>
  </si>
  <si>
    <t>Классификация видов оборудования и устройств</t>
  </si>
  <si>
    <t>Организация</t>
  </si>
  <si>
    <t>Наименование вида оборудования (устройств)</t>
  </si>
  <si>
    <t>1.4.</t>
  </si>
  <si>
    <t>1.5.</t>
  </si>
  <si>
    <t>Классификационные признаки причин аварии</t>
  </si>
  <si>
    <t>Наименование организационной причины аварии</t>
  </si>
  <si>
    <t xml:space="preserve">                  Наименование технической причины повреждений оборудования</t>
  </si>
  <si>
    <t>1.6.</t>
  </si>
  <si>
    <t>Дата и время ликвидации аварийного режима</t>
  </si>
  <si>
    <t>Описательный блок</t>
  </si>
  <si>
    <t>. Описание состояния и режима работы объектов электроэнергетики и (или) энергопринимающих установок до возникновения аварии</t>
  </si>
  <si>
    <t>Описание состояния и режима работы объектов электроэнергетики и (или) энергопринимающих установок во время аварии:</t>
  </si>
  <si>
    <t>2.1.</t>
  </si>
  <si>
    <t>2.2.</t>
  </si>
  <si>
    <t>Описание выявленных в ходе расследования нарушений требований нормативных правовых актов в области электроэнергетики, в том числе установленных норм и правил эксплуатации объектов элек-троэнергетики и энергопринимающих установок, а также технических регламентов:</t>
  </si>
  <si>
    <t>2.3.</t>
  </si>
  <si>
    <t>2.4.</t>
  </si>
  <si>
    <t>Описание нарушения</t>
  </si>
  <si>
    <t>наименование НТД</t>
  </si>
  <si>
    <t>пункт НТД</t>
  </si>
  <si>
    <t>организация</t>
  </si>
  <si>
    <t>Причины возникновения аварии и ее развития:</t>
  </si>
  <si>
    <t>Описание организационных причин</t>
  </si>
  <si>
    <t>код</t>
  </si>
  <si>
    <t>Перечень и описание повреждения оборудования (устройств) объектов электроэнергетики и (или) энергопринимающих установок:</t>
  </si>
  <si>
    <t xml:space="preserve">2.5. </t>
  </si>
  <si>
    <t xml:space="preserve"> Описание выявленных в ходе расследования недостатков эксплуатации, проекта, конструкции, изготовления, строительства, монтажа оборудования (устройств), явившихся предпосылками аварии или затруднивших её ликвидацию:</t>
  </si>
  <si>
    <t>2.6.</t>
  </si>
  <si>
    <t>Противоаварийные мероприятия</t>
  </si>
  <si>
    <t xml:space="preserve">3. </t>
  </si>
  <si>
    <t>Содержание мероприятия</t>
  </si>
  <si>
    <t>Дата выполнения</t>
  </si>
  <si>
    <t>Сведения о поврежденном или отказавшем электротехническом оборудовании (устройстве) электростанций и электрических сетей</t>
  </si>
  <si>
    <t xml:space="preserve">5. </t>
  </si>
  <si>
    <t xml:space="preserve"> Диспетчерское наименование объекта: </t>
  </si>
  <si>
    <t>5.1.</t>
  </si>
  <si>
    <t xml:space="preserve"> Поврежденное или отказавшее оборудование (устройство)</t>
  </si>
  <si>
    <t>5.2.</t>
  </si>
  <si>
    <t xml:space="preserve"> Марка: </t>
  </si>
  <si>
    <t>5.3.</t>
  </si>
  <si>
    <t>Параметры</t>
  </si>
  <si>
    <t>5.4.</t>
  </si>
  <si>
    <t xml:space="preserve">5.5. </t>
  </si>
  <si>
    <t>5.8. Количество поврежденного или отказавшего оборудования (устройств), уз-лов:</t>
  </si>
  <si>
    <t>5.9. Напряжение сети:     кВ.</t>
  </si>
  <si>
    <t>Члены комиссии:</t>
  </si>
  <si>
    <t xml:space="preserve"> Изготовитель оборудования (устройства):</t>
  </si>
  <si>
    <t>5.10.</t>
  </si>
  <si>
    <t xml:space="preserve">5.11. </t>
  </si>
  <si>
    <t>Изготовитель повредившегося узла:</t>
  </si>
  <si>
    <t xml:space="preserve">5.12. </t>
  </si>
  <si>
    <t xml:space="preserve">Состояние нейтрали: </t>
  </si>
  <si>
    <t xml:space="preserve">5.13. </t>
  </si>
  <si>
    <t>Условия отказа оборудования (устройства):</t>
  </si>
  <si>
    <t xml:space="preserve">5.14. </t>
  </si>
  <si>
    <t xml:space="preserve"> Длина линии электропередачи, километр; число цепей воздушной линии, штук:   </t>
  </si>
  <si>
    <t>5.15.</t>
  </si>
  <si>
    <t>Материал:</t>
  </si>
  <si>
    <t xml:space="preserve">5.16. </t>
  </si>
  <si>
    <t xml:space="preserve">Условия работы: </t>
  </si>
  <si>
    <t xml:space="preserve">5.17. </t>
  </si>
  <si>
    <t xml:space="preserve"> Характер повреждения или отказа:</t>
  </si>
  <si>
    <t>5.18.</t>
  </si>
  <si>
    <t>Причины повреждения или отказа:</t>
  </si>
  <si>
    <t xml:space="preserve">5.19. </t>
  </si>
  <si>
    <t>Описание действий оперативного персонала и должностных лиц субъектов электроэнергетики и потребителей электрической энергии, послуживших предпосылками и (или) причинами возникновения аварии</t>
  </si>
  <si>
    <t>7. </t>
  </si>
  <si>
    <t xml:space="preserve"> Место работы: </t>
  </si>
  <si>
    <t>7.1.</t>
  </si>
  <si>
    <t xml:space="preserve">Должность: </t>
  </si>
  <si>
    <t xml:space="preserve">7.2. </t>
  </si>
  <si>
    <t>Образование:</t>
  </si>
  <si>
    <t xml:space="preserve">7.3. </t>
  </si>
  <si>
    <t xml:space="preserve">Специальность: </t>
  </si>
  <si>
    <t xml:space="preserve">7.4. </t>
  </si>
  <si>
    <t>Обстоятельства ошибки:</t>
  </si>
  <si>
    <t xml:space="preserve">7.5. </t>
  </si>
  <si>
    <t xml:space="preserve"> Причины ошибки: </t>
  </si>
  <si>
    <t>7.6.</t>
  </si>
  <si>
    <t xml:space="preserve"> Стаж работы в данной должности:    лет</t>
  </si>
  <si>
    <t>7.7.</t>
  </si>
  <si>
    <t xml:space="preserve"> Дата последней проверки знаний в объеме требований к занимаемой должности: </t>
  </si>
  <si>
    <t>7.8.</t>
  </si>
  <si>
    <t xml:space="preserve"> Технические мероприятия:</t>
  </si>
  <si>
    <t>3.1.</t>
  </si>
  <si>
    <t>Организационные мероприятия:</t>
  </si>
  <si>
    <t>3.2.</t>
  </si>
  <si>
    <t>не установлено</t>
  </si>
  <si>
    <t>Снегопад, Сильный порывистый ветер</t>
  </si>
  <si>
    <t>попадание оторванного сучка дерева на провода</t>
  </si>
  <si>
    <t>Не установлено</t>
  </si>
  <si>
    <t>Произведён верховой осмотр ВЛ 10кВ</t>
  </si>
  <si>
    <t>ВЛ 10кВ №3</t>
  </si>
  <si>
    <t xml:space="preserve">Узел, деталь: </t>
  </si>
  <si>
    <t xml:space="preserve">5.6. </t>
  </si>
  <si>
    <t>Тип узла, детали:</t>
  </si>
  <si>
    <t xml:space="preserve">5.7. </t>
  </si>
  <si>
    <t>Год изготовления оборудования (устройства):</t>
  </si>
  <si>
    <t>_</t>
  </si>
  <si>
    <r>
      <rPr>
        <sz val="14"/>
        <color theme="1"/>
        <rFont val="Calibri"/>
        <family val="2"/>
        <charset val="204"/>
        <scheme val="minor"/>
      </rPr>
      <t>В</t>
    </r>
    <r>
      <rPr>
        <b/>
        <sz val="14"/>
        <color theme="1"/>
        <rFont val="Calibri"/>
        <family val="2"/>
        <charset val="204"/>
        <scheme val="minor"/>
      </rPr>
      <t>Л 10кВ №3</t>
    </r>
  </si>
  <si>
    <t>01ч 00м 2020.02.02</t>
  </si>
  <si>
    <t>С.П. Староверов</t>
  </si>
  <si>
    <t>Начальник учаска №2</t>
  </si>
  <si>
    <t>Электромонтёр</t>
  </si>
  <si>
    <t>А.В. Зверев</t>
  </si>
  <si>
    <t xml:space="preserve">А.В.Гаврилов </t>
  </si>
  <si>
    <t>двухфаное К.З. от посторонних предметов</t>
  </si>
  <si>
    <t>Корогкое замыкание</t>
  </si>
  <si>
    <t>Председатель комиссии:  Главный инженер</t>
  </si>
  <si>
    <t>Г.М. Евстифеев</t>
  </si>
  <si>
    <t>Дата и время устраненияения аварии:</t>
  </si>
  <si>
    <t>01ч 30м 2020.02.02</t>
  </si>
  <si>
    <t>МУ МПЖКХ Гусь-Железный, участок №2</t>
  </si>
  <si>
    <t>Провести внеплановый осмотр ВЛ №3,  расстояние от сучьев деревьев</t>
  </si>
  <si>
    <t>ЦРП-10кВ ф.3 Елатьма</t>
  </si>
  <si>
    <t>Пробой опорного изолятора на вышке Мегафон</t>
  </si>
  <si>
    <t>п/с Сабурово 110/10 кВ ф.7</t>
  </si>
  <si>
    <t>Пробой изолятора на оп.1 от ЗТП-1 ВЛ-10кВ</t>
  </si>
  <si>
    <t>Замена вставки 10 кВ</t>
  </si>
  <si>
    <t>Аварийного отключения</t>
  </si>
  <si>
    <t>произошедшего</t>
  </si>
  <si>
    <t>в</t>
  </si>
  <si>
    <t xml:space="preserve">ВЛ- 10кВ </t>
  </si>
  <si>
    <t>Сгорели 3 выс.вставки,работа РЭС</t>
  </si>
  <si>
    <t xml:space="preserve">ВЛ 10кВ </t>
  </si>
  <si>
    <t>Сгорели 2 выс.вставки,работа РЭС</t>
  </si>
  <si>
    <t>Обрыв линейного провода,работа РЭС</t>
  </si>
  <si>
    <t>п/с Лашма 35/10 кВ ф5</t>
  </si>
  <si>
    <t>ВЛ-0,4кВ №4 КТП-14, ф.4  ЦРП 10кВ Елатьма</t>
  </si>
  <si>
    <t>18,20 2021.04.02</t>
  </si>
  <si>
    <t>19,25 2021.04.02</t>
  </si>
  <si>
    <t>21,45 2021.04.07</t>
  </si>
  <si>
    <t>22,03 2021.04.07</t>
  </si>
  <si>
    <t>ВЛ №1 ТП-2445 ф.1.ПС110/35/10кВ ф.2 Шостье</t>
  </si>
  <si>
    <t>01,00 2021.04.08</t>
  </si>
  <si>
    <t>14,00 2021.04.08</t>
  </si>
  <si>
    <t>02,00 2021.04.21</t>
  </si>
  <si>
    <t>15,00 2021.04.21</t>
  </si>
  <si>
    <t>15,19 2021.04.24</t>
  </si>
  <si>
    <t>20,08 2021.04.24</t>
  </si>
  <si>
    <t>КТП-1а КЛ-10кВ</t>
  </si>
  <si>
    <t>21,45 2021.04.24</t>
  </si>
  <si>
    <t>22,10 2021.04.24</t>
  </si>
  <si>
    <t>ВЛ-10кВ №2 п/с Затон 35/10 кВ ф2</t>
  </si>
  <si>
    <t>12,00 2021.04.25</t>
  </si>
  <si>
    <t>21,30 2021.04.25</t>
  </si>
  <si>
    <t>ВЛ №2 ЗТП-8 ф.2. ПС35/10кВ ф.5 Лашма</t>
  </si>
  <si>
    <t>15,30 2021.04.30</t>
  </si>
  <si>
    <t>19,00 2021.04.30</t>
  </si>
  <si>
    <t xml:space="preserve">КТП-11, ф.4 ВЛ-0,4кВ Елатьма </t>
  </si>
  <si>
    <t xml:space="preserve">КТП-6,8-14  ВЛ-10кВ Елатьма </t>
  </si>
  <si>
    <t xml:space="preserve">ЗТП-10, ф.1 ВЛ-0,4кВ Елатьма </t>
  </si>
  <si>
    <t>ЗТП-3,ф.3 ВЛ-0,4кВ</t>
  </si>
  <si>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</si>
  <si>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</si>
  <si>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МУ МПЖКХ Гусь-Железный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</si>
  <si>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</si>
  <si>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</si>
  <si>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</si>
  <si>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</si>
  <si>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</si>
  <si>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</si>
  <si>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</si>
  <si>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</si>
  <si>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</si>
  <si>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>Вид прекращения передачи электроэнергии (П, А, В)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</si>
  <si>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</si>
  <si>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</si>
  <si>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</si>
  <si>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</si>
  <si>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</si>
  <si>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</si>
  <si>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</si>
  <si>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</si>
  <si>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</si>
  <si>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</si>
  <si>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</si>
  <si>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</si>
  <si>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</si>
  <si>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</si>
  <si>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</si>
  <si>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</si>
  <si>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</si>
  <si>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</si>
  <si>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п. Лашма ТП-6 ВЛ-0,4 кВ ф2</t>
  </si>
  <si>
    <t>Замена траверс на ВЛ-0,4кВ</t>
  </si>
  <si>
    <t>ТП-2394,ф. 3,ВЛ-0,4кВ Подлипки</t>
  </si>
  <si>
    <t>Вырубка пролетов</t>
  </si>
  <si>
    <t>д.Лощинино ТП-2588 ВЛ-0,4кВ ф1</t>
  </si>
  <si>
    <t>ВЛ 0,4кВ</t>
  </si>
  <si>
    <t>Восстановление полнофазной сети</t>
  </si>
  <si>
    <t xml:space="preserve">ТП-6,11,12,13,14 ВЛ-10кВ </t>
  </si>
  <si>
    <t>Ремонт ВЛ-10кВ на КТП-12</t>
  </si>
  <si>
    <t>п.Ташенка ЗТП-4 ВЛ-0,4кВ ф5</t>
  </si>
  <si>
    <t>Монтаж ВЛ по опорам</t>
  </si>
  <si>
    <t>№19 07.06.2021</t>
  </si>
  <si>
    <t>Пробит изолятор на опоре 148 и151</t>
  </si>
  <si>
    <t>Замена пасынка на деревянной опоре</t>
  </si>
  <si>
    <t>№21 29.06.2021</t>
  </si>
  <si>
    <t>Грозовой фронт</t>
  </si>
  <si>
    <t>№22 29.06.2021</t>
  </si>
  <si>
    <t>Замена вставки на ЗТП-3</t>
  </si>
  <si>
    <t>№23 30.06.2021</t>
  </si>
  <si>
    <t xml:space="preserve">Ремонт ВЛ-10кВ </t>
  </si>
  <si>
    <t>п.Ташенка ПС-Зеленино ВЛ-10 кВ ф4</t>
  </si>
  <si>
    <t>п</t>
  </si>
  <si>
    <t>Ремонтные работы РЭС</t>
  </si>
  <si>
    <t>п.Ташенка ПС-Зеленино ВЛ-10кВ ф4</t>
  </si>
  <si>
    <t>ВЛ 10кВ</t>
  </si>
  <si>
    <t>п.Малеевский карьер ПС-Телебукино ВЛ-10кВ ф14</t>
  </si>
  <si>
    <t>Причина не выявлена</t>
  </si>
  <si>
    <t xml:space="preserve">в </t>
  </si>
  <si>
    <t>п.Лашма ТП-1 ВЛ-0,4кВ ф1</t>
  </si>
  <si>
    <t>Перехлест проводов по вине абонента</t>
  </si>
  <si>
    <t>ПС-Лашма ВЛ-10кВ ТП-8 ф5</t>
  </si>
  <si>
    <t>Короткое замыкание (птица в РУ-10кВ).</t>
  </si>
  <si>
    <t>Замена ВЛ-0,4кВ</t>
  </si>
  <si>
    <t>Грозовой фронт,неисправность не обнаружена</t>
  </si>
  <si>
    <t>Работы на п/с Сабурово 110/10 кВ</t>
  </si>
  <si>
    <t>Установка опор на ул.Егерева</t>
  </si>
  <si>
    <t>д.Ташенка ПС-Зеленино ВЛ-10кВ ф3</t>
  </si>
  <si>
    <t xml:space="preserve">Конструктивное напряжение:   </t>
  </si>
  <si>
    <t>кВ.</t>
  </si>
  <si>
    <t xml:space="preserve">д.Лощинино ПС-Касимов ТП-2591 </t>
  </si>
  <si>
    <t>Лабораторные испытания ТП</t>
  </si>
  <si>
    <t>д.Лощинино ПС-Касимов ТП-2281</t>
  </si>
  <si>
    <t xml:space="preserve">д.Лощинино  ПС-Касимов ТП-2588 </t>
  </si>
  <si>
    <t>п.Малеевский карьер ПС-Телебукино КТП-2</t>
  </si>
  <si>
    <t>п.Ташенка ПС-Зеленино ВЛ10кВ ф3</t>
  </si>
  <si>
    <t>п.Лашма ТП-1 ВЛ 0,4кВ ВЛ-10кВ  ф1</t>
  </si>
  <si>
    <t>Замена деревянных опор 2шт., правка опоры</t>
  </si>
  <si>
    <t>ПС-Зеленино ВЛ-10кВ  ф3</t>
  </si>
  <si>
    <t>Отключение по вине " Касимовнеруд"</t>
  </si>
  <si>
    <t>ПС-Телебукино ВЛ-10кВ  ф14</t>
  </si>
  <si>
    <t>Сгорели две высоковольтные вставки на ТП СУ-2</t>
  </si>
  <si>
    <t>д.Лощинино ТП-2589  РУ-0,4кВ</t>
  </si>
  <si>
    <t>ТП-2589  РУ-0,4кВ</t>
  </si>
  <si>
    <t>Выгорел авт.выключатель на ф3</t>
  </si>
  <si>
    <t>п.Крутоярский ТП-2478 РУ-0,4кВ</t>
  </si>
  <si>
    <t xml:space="preserve">РУ-0,4кВ ТП-2478 </t>
  </si>
  <si>
    <t>КТП-11,ф.3 ВЛ-0,4кВ Елатьма</t>
  </si>
  <si>
    <t>Опиловка ВЛ-0,4кВ</t>
  </si>
  <si>
    <t xml:space="preserve">ЗТП-9, ф.1 ВЛ-0,4кВ Елатьма </t>
  </si>
  <si>
    <t>Замена опор ул.Октябрьская</t>
  </si>
  <si>
    <t>Замена опор ул.Интернациональная</t>
  </si>
  <si>
    <t>ТП-2165,ф.2 ВЛ-0,4кВ Сосновка</t>
  </si>
  <si>
    <t>Замена опоры</t>
  </si>
  <si>
    <t>Неисправность в смежной сетевой организации</t>
  </si>
  <si>
    <t>Замена опоры ул.Егерева</t>
  </si>
  <si>
    <t>Работы в смежной сетевой организации</t>
  </si>
  <si>
    <t>Примечания</t>
  </si>
  <si>
    <t>Отключения в смежной сетевой орг</t>
  </si>
  <si>
    <t>Неисправн в сети потребителя</t>
  </si>
  <si>
    <t>Внерегламентныее отключение</t>
  </si>
  <si>
    <t>сгорел предохранитель фаза С на рубильнике ф6</t>
  </si>
  <si>
    <t xml:space="preserve"> ПС-Лашма ф5 ВЛ-10кВ </t>
  </si>
  <si>
    <t xml:space="preserve"> ПС-Касимов ф12 ВЛ-10кВ</t>
  </si>
  <si>
    <t>д.Лощинино  ТП-2589</t>
  </si>
  <si>
    <t xml:space="preserve"> ПС-Телебукино ф11 ВЛ-10кВ</t>
  </si>
  <si>
    <t>п.Ташенка ТП-5 РУ-0,4кВ ф4</t>
  </si>
  <si>
    <t xml:space="preserve">д.Лощинино ТП-2589  </t>
  </si>
  <si>
    <t>п.Лашма ТП-1</t>
  </si>
  <si>
    <t>п.Лашма ТП-2</t>
  </si>
  <si>
    <t>п.Лашма ТП-6</t>
  </si>
  <si>
    <t>ПС-Телебукино ф14 ВЛ-10кВ</t>
  </si>
  <si>
    <t>Причина не обнаружена</t>
  </si>
  <si>
    <t>Замена ВТР на ТП-2281 д.Лощинино</t>
  </si>
  <si>
    <t>Ревизия ТП-2589</t>
  </si>
  <si>
    <t>Упало дерево на ВЛ-10кВ</t>
  </si>
  <si>
    <t xml:space="preserve">Выгорел авт.выключатель </t>
  </si>
  <si>
    <t>Работы РЭС</t>
  </si>
  <si>
    <t>ТП-2494 ВЛ-0,4кВ Маяк</t>
  </si>
  <si>
    <t>ТП-3,ф.1 ВЛ-0,4кВ Елатьма</t>
  </si>
  <si>
    <t>Установка опор ул.Володарского</t>
  </si>
  <si>
    <t>Ремонт автомата</t>
  </si>
  <si>
    <t xml:space="preserve"> ПС-Шостье ф2 КТП-2445 </t>
  </si>
  <si>
    <t>ПС Лашма ЗТП 8 ТР-2</t>
  </si>
  <si>
    <t>ЗТП-2,ф.1 ВЛ-0,4кВ Елатьма</t>
  </si>
  <si>
    <t xml:space="preserve">Отгорела фаза А от ТР-Р до гл./руб. </t>
  </si>
  <si>
    <t xml:space="preserve">Работа на ВЛ-0,4 кВ персоналом ООО "Т2 Мобайл" </t>
  </si>
  <si>
    <t>Перевод анцапфы с 3 в 1 положение на тр-ре</t>
  </si>
  <si>
    <t>Ремонт ВЛ-0,4кВ ул.Полевая</t>
  </si>
  <si>
    <t xml:space="preserve">Ремонт ВЛ-10кВ ул.Володарского </t>
  </si>
  <si>
    <t>Ремонт ВЛ-0,4кВ ул.Интернациональная</t>
  </si>
  <si>
    <t>МТП 2445</t>
  </si>
  <si>
    <t>№40 02.09.2021</t>
  </si>
  <si>
    <t>ТП-2165,ф.1 ВЛ-0,4кВ Сосновка</t>
  </si>
  <si>
    <t xml:space="preserve">КТП-12,  ВЛ-0,4кВ Елатьма </t>
  </si>
  <si>
    <t>ТП-2497 ВЛ-0,4кВ п.Ласинский</t>
  </si>
  <si>
    <t>ЗТП-3,ф.1 ВЛ-0,4кВ Елатьма</t>
  </si>
  <si>
    <t>ЗТП-1,ф.3 ВЛ-0,4кВ Елатьма</t>
  </si>
  <si>
    <t xml:space="preserve"> ПС-Лашма ф3 ВЛ-10кВ </t>
  </si>
  <si>
    <t>ТП-5,ф.1 ВЛ-0,4кВ Елатьма</t>
  </si>
  <si>
    <t xml:space="preserve"> п.Лашма ТП-1</t>
  </si>
  <si>
    <t>ТП1</t>
  </si>
  <si>
    <t>п.Лашма  ТП-6</t>
  </si>
  <si>
    <t>ТП6</t>
  </si>
  <si>
    <t>№38 21.10.2021</t>
  </si>
  <si>
    <t xml:space="preserve"> ПС-Телебукино ТП-2478 КЛ-10кВ ф7</t>
  </si>
  <si>
    <t>№39 24.10.2022</t>
  </si>
  <si>
    <t>ПС Лашма ф5 ВЛ-10кВ</t>
  </si>
  <si>
    <t>Упало дерево на ВЛ-10кВ(ЖКХ).</t>
  </si>
  <si>
    <t>ПС Шостье ф2 ВЛ-10кВ</t>
  </si>
  <si>
    <t>ПС Телебукино ф7 ЗТП-2478 ф6</t>
  </si>
  <si>
    <t>ПС Телебукино ф14 ВЛ-10кВ</t>
  </si>
  <si>
    <t>Пробило проходные изоляторы СУ-2</t>
  </si>
  <si>
    <t>ЗТП-9,ф.2 ВЛ-0,4кВ Елатьма</t>
  </si>
  <si>
    <t>ЗТП-9,ф.1 ВЛ-0,4кВ Елатьма</t>
  </si>
  <si>
    <t>Отгорела фаза С Крутоярсервис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</si>
</sst>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hh&quot;, &quot;mm&quot;, &quot;yyyy&quot;.&quot;mm&quot;.&quot;dd"/>
    <numFmt numFmtId="165" formatCode="dd&quot;.&quot;mmm"/>
    <numFmt numFmtId="166" formatCode="dd&quot;.&quot;mm&quot;.&quot;yyyy"/>
    <numFmt numFmtId="167" formatCode="mmm&quot;.&quot;yy"/>
    <numFmt numFmtId="168" formatCode="[$-419]mmmm\ yyyy;@"/>
    <numFmt numFmtId="169" formatCode="[$-419]mmmm;@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 Narrow"/>
      <family val="2"/>
      <charset val="204"/>
    </font>
    <font>
      <sz val="11"/>
      <name val="Calibri"/>
      <family val="2"/>
      <charset val="204"/>
    </font>
    <font>
      <sz val="18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Arial Narrow"/>
      <family val="2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26282F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9"/>
      <name val="Calibri"/>
      <family val="2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2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8" fillId="0" borderId="0"/>
    <xf numFmtId="0" fontId="11" fillId="0" borderId="0" applyNumberFormat="0" applyFont="0" applyFill="0" applyBorder="0" applyAlignment="0" applyProtection="0">
      <alignment vertical="top"/>
    </xf>
    <xf numFmtId="0" fontId="24" fillId="0" borderId="0" applyFill="0" applyProtection="0"/>
  </cellStyleXfs>
  <cellXfs count="355">
    <xf numFmtId="0" fontId="0" fillId="0" borderId="0" xfId="0"/>
    <xf numFmtId="0" fontId="2" fillId="0" borderId="0" xfId="1" applyFont="1"/>
    <xf numFmtId="0" fontId="2" fillId="0" borderId="1" xfId="1" applyFont="1" applyBorder="1"/>
    <xf numFmtId="2" fontId="1" fillId="0" borderId="1" xfId="1" applyNumberFormat="1" applyFill="1" applyBorder="1" applyAlignment="1">
      <alignment horizontal="center" wrapText="1"/>
    </xf>
    <xf numFmtId="0" fontId="2" fillId="0" borderId="1" xfId="1" applyFont="1" applyBorder="1" applyAlignment="1">
      <alignment vertical="center"/>
    </xf>
    <xf numFmtId="0" fontId="2" fillId="0" borderId="1" xfId="1" applyFont="1" applyBorder="1" applyAlignment="1"/>
    <xf numFmtId="164" fontId="4" fillId="0" borderId="1" xfId="2" applyNumberFormat="1" applyFont="1" applyFill="1" applyBorder="1" applyAlignment="1">
      <alignment horizontal="center" wrapText="1"/>
    </xf>
    <xf numFmtId="21" fontId="2" fillId="0" borderId="0" xfId="1" applyNumberFormat="1" applyFont="1"/>
    <xf numFmtId="0" fontId="1" fillId="0" borderId="6" xfId="1" applyFill="1" applyBorder="1" applyAlignment="1">
      <alignment horizontal="left" wrapText="1"/>
    </xf>
    <xf numFmtId="0" fontId="2" fillId="0" borderId="7" xfId="1" applyFont="1" applyBorder="1"/>
    <xf numFmtId="0" fontId="1" fillId="0" borderId="1" xfId="1" applyFont="1" applyBorder="1"/>
    <xf numFmtId="0" fontId="6" fillId="0" borderId="1" xfId="1" applyFont="1" applyBorder="1"/>
    <xf numFmtId="0" fontId="1" fillId="0" borderId="1" xfId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wrapText="1"/>
    </xf>
    <xf numFmtId="0" fontId="7" fillId="0" borderId="0" xfId="0" applyFont="1" applyAlignment="1">
      <alignment vertical="center"/>
    </xf>
    <xf numFmtId="0" fontId="5" fillId="0" borderId="0" xfId="1" applyFont="1" applyFill="1" applyBorder="1" applyAlignment="1">
      <alignment vertical="top" wrapText="1"/>
    </xf>
    <xf numFmtId="0" fontId="2" fillId="0" borderId="0" xfId="1" applyFont="1" applyBorder="1"/>
    <xf numFmtId="164" fontId="4" fillId="0" borderId="7" xfId="2" applyNumberFormat="1" applyFont="1" applyFill="1" applyBorder="1" applyAlignment="1">
      <alignment horizontal="center" wrapText="1"/>
    </xf>
    <xf numFmtId="0" fontId="1" fillId="0" borderId="7" xfId="1" applyFont="1" applyFill="1" applyBorder="1" applyAlignment="1">
      <alignment horizontal="center" wrapText="1"/>
    </xf>
    <xf numFmtId="2" fontId="1" fillId="0" borderId="7" xfId="1" applyNumberFormat="1" applyFill="1" applyBorder="1" applyAlignment="1">
      <alignment horizontal="center" wrapText="1"/>
    </xf>
    <xf numFmtId="0" fontId="2" fillId="0" borderId="17" xfId="1" applyFont="1" applyBorder="1"/>
    <xf numFmtId="0" fontId="5" fillId="0" borderId="18" xfId="1" applyFont="1" applyFill="1" applyBorder="1" applyAlignment="1">
      <alignment vertical="top" wrapText="1"/>
    </xf>
    <xf numFmtId="0" fontId="5" fillId="0" borderId="19" xfId="1" applyFont="1" applyFill="1" applyBorder="1" applyAlignment="1">
      <alignment vertical="top" wrapText="1"/>
    </xf>
    <xf numFmtId="0" fontId="2" fillId="0" borderId="20" xfId="1" applyFont="1" applyBorder="1"/>
    <xf numFmtId="0" fontId="5" fillId="0" borderId="21" xfId="1" applyFont="1" applyFill="1" applyBorder="1" applyAlignment="1">
      <alignment vertical="top" wrapText="1"/>
    </xf>
    <xf numFmtId="0" fontId="8" fillId="0" borderId="0" xfId="3"/>
    <xf numFmtId="0" fontId="9" fillId="0" borderId="2" xfId="3" applyFont="1" applyBorder="1" applyAlignment="1">
      <alignment horizontal="center" vertical="center" wrapText="1"/>
    </xf>
    <xf numFmtId="0" fontId="9" fillId="0" borderId="23" xfId="3" applyFont="1" applyBorder="1" applyAlignment="1">
      <alignment horizontal="center" vertical="center" wrapText="1"/>
    </xf>
    <xf numFmtId="0" fontId="9" fillId="0" borderId="23" xfId="3" applyFont="1" applyBorder="1" applyAlignment="1">
      <alignment vertical="center" wrapText="1"/>
    </xf>
    <xf numFmtId="0" fontId="9" fillId="0" borderId="24" xfId="3" applyFont="1" applyBorder="1" applyAlignment="1">
      <alignment vertical="center" wrapText="1"/>
    </xf>
    <xf numFmtId="0" fontId="9" fillId="0" borderId="22" xfId="3" applyFont="1" applyBorder="1" applyAlignment="1">
      <alignment horizontal="center" vertical="center" wrapText="1"/>
    </xf>
    <xf numFmtId="0" fontId="9" fillId="0" borderId="24" xfId="3" applyFont="1" applyBorder="1" applyAlignment="1">
      <alignment horizontal="center" vertical="center" wrapText="1"/>
    </xf>
    <xf numFmtId="165" fontId="9" fillId="0" borderId="23" xfId="3" applyNumberFormat="1" applyFont="1" applyBorder="1" applyAlignment="1">
      <alignment vertical="center" wrapText="1"/>
    </xf>
    <xf numFmtId="166" fontId="9" fillId="0" borderId="24" xfId="3" applyNumberFormat="1" applyFont="1" applyBorder="1" applyAlignment="1">
      <alignment horizontal="center" vertical="center" wrapText="1"/>
    </xf>
    <xf numFmtId="0" fontId="9" fillId="0" borderId="25" xfId="3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/>
    </xf>
    <xf numFmtId="0" fontId="9" fillId="0" borderId="0" xfId="3" applyFont="1" applyAlignment="1">
      <alignment horizontal="justify" vertical="center"/>
    </xf>
    <xf numFmtId="0" fontId="9" fillId="0" borderId="27" xfId="3" applyFont="1" applyBorder="1" applyAlignment="1">
      <alignment vertical="center" wrapText="1"/>
    </xf>
    <xf numFmtId="0" fontId="9" fillId="0" borderId="28" xfId="3" applyFont="1" applyBorder="1" applyAlignment="1">
      <alignment vertical="center" wrapText="1"/>
    </xf>
    <xf numFmtId="0" fontId="9" fillId="0" borderId="29" xfId="3" applyFont="1" applyBorder="1" applyAlignment="1">
      <alignment horizontal="center" vertical="center" wrapText="1"/>
    </xf>
    <xf numFmtId="165" fontId="8" fillId="0" borderId="0" xfId="3" applyNumberFormat="1"/>
    <xf numFmtId="167" fontId="8" fillId="0" borderId="0" xfId="3" applyNumberFormat="1"/>
    <xf numFmtId="0" fontId="13" fillId="0" borderId="0" xfId="4" applyNumberFormat="1" applyFont="1" applyFill="1" applyBorder="1" applyAlignment="1" applyProtection="1">
      <alignment horizontal="center" vertical="top"/>
    </xf>
    <xf numFmtId="0" fontId="11" fillId="0" borderId="0" xfId="4" applyNumberFormat="1" applyFont="1" applyFill="1" applyBorder="1" applyAlignment="1" applyProtection="1">
      <alignment vertical="top"/>
    </xf>
    <xf numFmtId="0" fontId="12" fillId="0" borderId="1" xfId="4" applyNumberFormat="1" applyFont="1" applyFill="1" applyBorder="1" applyAlignment="1" applyProtection="1">
      <alignment horizontal="center" vertical="top" wrapText="1"/>
    </xf>
    <xf numFmtId="0" fontId="13" fillId="2" borderId="1" xfId="4" applyNumberFormat="1" applyFont="1" applyFill="1" applyBorder="1" applyAlignment="1" applyProtection="1">
      <alignment horizontal="center" vertical="top" wrapText="1"/>
    </xf>
    <xf numFmtId="22" fontId="13" fillId="2" borderId="1" xfId="4" applyNumberFormat="1" applyFont="1" applyFill="1" applyBorder="1" applyAlignment="1" applyProtection="1">
      <alignment horizontal="center" vertical="top" wrapText="1"/>
    </xf>
    <xf numFmtId="0" fontId="12" fillId="2" borderId="1" xfId="4" applyNumberFormat="1" applyFont="1" applyFill="1" applyBorder="1" applyAlignment="1" applyProtection="1">
      <alignment horizontal="center" vertical="top" wrapText="1"/>
    </xf>
    <xf numFmtId="0" fontId="0" fillId="2" borderId="0" xfId="0" applyFill="1"/>
    <xf numFmtId="0" fontId="0" fillId="0" borderId="0" xfId="0" applyFill="1"/>
    <xf numFmtId="22" fontId="0" fillId="0" borderId="0" xfId="0" applyNumberFormat="1"/>
    <xf numFmtId="1" fontId="9" fillId="0" borderId="26" xfId="3" applyNumberFormat="1" applyFont="1" applyBorder="1" applyAlignment="1">
      <alignment horizontal="center" vertical="center" wrapText="1"/>
    </xf>
    <xf numFmtId="0" fontId="9" fillId="0" borderId="31" xfId="3" applyFont="1" applyBorder="1" applyAlignment="1">
      <alignment vertical="center" wrapText="1"/>
    </xf>
    <xf numFmtId="0" fontId="9" fillId="0" borderId="0" xfId="3" applyFont="1" applyBorder="1" applyAlignment="1">
      <alignment vertical="center" wrapText="1"/>
    </xf>
    <xf numFmtId="0" fontId="9" fillId="0" borderId="30" xfId="3" applyFont="1" applyBorder="1" applyAlignment="1">
      <alignment vertical="center" wrapText="1"/>
    </xf>
    <xf numFmtId="0" fontId="12" fillId="0" borderId="1" xfId="4" applyNumberFormat="1" applyFont="1" applyFill="1" applyBorder="1" applyAlignment="1" applyProtection="1">
      <alignment horizontal="center" vertical="top" wrapText="1"/>
    </xf>
    <xf numFmtId="0" fontId="5" fillId="0" borderId="2" xfId="1" applyFont="1" applyFill="1" applyBorder="1" applyAlignment="1">
      <alignment vertical="top" wrapText="1"/>
    </xf>
    <xf numFmtId="0" fontId="5" fillId="0" borderId="4" xfId="1" applyFont="1" applyFill="1" applyBorder="1" applyAlignment="1">
      <alignment vertical="top" wrapText="1"/>
    </xf>
    <xf numFmtId="0" fontId="5" fillId="0" borderId="3" xfId="1" applyFont="1" applyFill="1" applyBorder="1" applyAlignment="1">
      <alignment vertical="top" wrapText="1"/>
    </xf>
    <xf numFmtId="0" fontId="1" fillId="0" borderId="38" xfId="1" applyFont="1" applyBorder="1"/>
    <xf numFmtId="0" fontId="6" fillId="0" borderId="38" xfId="1" applyFont="1" applyBorder="1"/>
    <xf numFmtId="0" fontId="1" fillId="0" borderId="38" xfId="1" applyFill="1" applyBorder="1" applyAlignment="1">
      <alignment horizontal="center" vertical="center" wrapText="1"/>
    </xf>
    <xf numFmtId="164" fontId="4" fillId="0" borderId="38" xfId="2" applyNumberFormat="1" applyFont="1" applyFill="1" applyBorder="1" applyAlignment="1">
      <alignment horizontal="center" wrapText="1"/>
    </xf>
    <xf numFmtId="0" fontId="1" fillId="0" borderId="38" xfId="1" applyFont="1" applyFill="1" applyBorder="1" applyAlignment="1">
      <alignment horizontal="center" wrapText="1"/>
    </xf>
    <xf numFmtId="2" fontId="1" fillId="0" borderId="38" xfId="1" applyNumberFormat="1" applyFill="1" applyBorder="1" applyAlignment="1">
      <alignment horizontal="center" wrapText="1"/>
    </xf>
    <xf numFmtId="0" fontId="2" fillId="0" borderId="38" xfId="1" applyFont="1" applyBorder="1" applyAlignment="1"/>
    <xf numFmtId="0" fontId="1" fillId="0" borderId="39" xfId="1" applyFill="1" applyBorder="1" applyAlignment="1">
      <alignment horizontal="left" wrapText="1"/>
    </xf>
    <xf numFmtId="0" fontId="2" fillId="0" borderId="38" xfId="1" applyFont="1" applyBorder="1" applyAlignment="1">
      <alignment vertical="center"/>
    </xf>
    <xf numFmtId="0" fontId="1" fillId="0" borderId="30" xfId="1" applyFont="1" applyBorder="1" applyAlignment="1">
      <alignment horizontal="center" vertical="center"/>
    </xf>
    <xf numFmtId="0" fontId="14" fillId="0" borderId="40" xfId="1" applyFont="1" applyFill="1" applyBorder="1" applyAlignment="1">
      <alignment horizontal="center" vertical="center" wrapText="1"/>
    </xf>
    <xf numFmtId="0" fontId="2" fillId="0" borderId="30" xfId="1" applyFont="1" applyBorder="1"/>
    <xf numFmtId="0" fontId="1" fillId="3" borderId="7" xfId="1" applyFont="1" applyFill="1" applyBorder="1"/>
    <xf numFmtId="0" fontId="2" fillId="3" borderId="7" xfId="1" applyFont="1" applyFill="1" applyBorder="1" applyAlignment="1"/>
    <xf numFmtId="0" fontId="1" fillId="0" borderId="7" xfId="1" applyFill="1" applyBorder="1" applyAlignment="1">
      <alignment horizontal="center" wrapText="1"/>
    </xf>
    <xf numFmtId="164" fontId="4" fillId="3" borderId="7" xfId="2" applyNumberFormat="1" applyFont="1" applyFill="1" applyBorder="1" applyAlignment="1">
      <alignment horizontal="center" wrapText="1"/>
    </xf>
    <xf numFmtId="0" fontId="2" fillId="0" borderId="7" xfId="1" applyFont="1" applyFill="1" applyBorder="1" applyAlignment="1">
      <alignment horizontal="left" wrapText="1"/>
    </xf>
    <xf numFmtId="0" fontId="2" fillId="3" borderId="7" xfId="1" applyFont="1" applyFill="1" applyBorder="1"/>
    <xf numFmtId="0" fontId="1" fillId="3" borderId="1" xfId="1" applyFont="1" applyFill="1" applyBorder="1"/>
    <xf numFmtId="0" fontId="2" fillId="3" borderId="1" xfId="1" applyFont="1" applyFill="1" applyBorder="1" applyAlignment="1"/>
    <xf numFmtId="164" fontId="4" fillId="3" borderId="1" xfId="2" applyNumberFormat="1" applyFont="1" applyFill="1" applyBorder="1" applyAlignment="1">
      <alignment horizontal="center" wrapText="1"/>
    </xf>
    <xf numFmtId="0" fontId="1" fillId="0" borderId="1" xfId="1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left" wrapText="1"/>
    </xf>
    <xf numFmtId="0" fontId="2" fillId="0" borderId="6" xfId="1" applyFont="1" applyBorder="1" applyAlignment="1"/>
    <xf numFmtId="0" fontId="2" fillId="0" borderId="0" xfId="1" applyFont="1" applyAlignment="1"/>
    <xf numFmtId="0" fontId="2" fillId="3" borderId="1" xfId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6" fillId="3" borderId="1" xfId="1" applyFont="1" applyFill="1" applyBorder="1"/>
    <xf numFmtId="0" fontId="2" fillId="3" borderId="1" xfId="1" applyFont="1" applyFill="1" applyBorder="1"/>
    <xf numFmtId="0" fontId="15" fillId="0" borderId="1" xfId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left" wrapText="1"/>
    </xf>
    <xf numFmtId="0" fontId="2" fillId="0" borderId="6" xfId="1" applyFont="1" applyFill="1" applyBorder="1" applyAlignment="1">
      <alignment horizontal="left" wrapText="1"/>
    </xf>
    <xf numFmtId="0" fontId="1" fillId="0" borderId="35" xfId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9" fillId="0" borderId="32" xfId="3" applyFont="1" applyBorder="1" applyAlignment="1">
      <alignment vertical="center" wrapText="1"/>
    </xf>
    <xf numFmtId="0" fontId="9" fillId="0" borderId="4" xfId="3" applyFont="1" applyBorder="1" applyAlignment="1">
      <alignment horizontal="center" vertical="center" wrapText="1"/>
    </xf>
    <xf numFmtId="0" fontId="2" fillId="0" borderId="10" xfId="1" applyFont="1" applyBorder="1"/>
    <xf numFmtId="0" fontId="2" fillId="0" borderId="11" xfId="1" applyFont="1" applyBorder="1"/>
    <xf numFmtId="0" fontId="2" fillId="0" borderId="35" xfId="1" applyFont="1" applyBorder="1"/>
    <xf numFmtId="0" fontId="9" fillId="0" borderId="44" xfId="3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35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3" applyFont="1"/>
    <xf numFmtId="0" fontId="12" fillId="0" borderId="0" xfId="4" applyNumberFormat="1" applyFont="1" applyFill="1" applyBorder="1" applyAlignment="1" applyProtection="1">
      <alignment vertical="top"/>
    </xf>
    <xf numFmtId="0" fontId="0" fillId="0" borderId="0" xfId="0" applyAlignment="1">
      <alignment horizontal="right"/>
    </xf>
    <xf numFmtId="168" fontId="12" fillId="0" borderId="0" xfId="4" applyNumberFormat="1" applyFont="1" applyFill="1" applyBorder="1" applyAlignment="1" applyProtection="1">
      <alignment vertical="top"/>
    </xf>
    <xf numFmtId="0" fontId="10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16" fillId="0" borderId="0" xfId="0" applyFont="1" applyAlignment="1">
      <alignment vertical="top"/>
    </xf>
    <xf numFmtId="0" fontId="0" fillId="0" borderId="0" xfId="0" applyAlignment="1">
      <alignment horizontal="left"/>
    </xf>
    <xf numFmtId="0" fontId="17" fillId="0" borderId="0" xfId="0" applyFont="1"/>
    <xf numFmtId="14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0" xfId="0" applyFont="1"/>
    <xf numFmtId="0" fontId="19" fillId="0" borderId="0" xfId="0" applyFont="1" applyAlignment="1">
      <alignment horizontal="right"/>
    </xf>
    <xf numFmtId="0" fontId="20" fillId="0" borderId="0" xfId="0" applyFont="1"/>
    <xf numFmtId="0" fontId="16" fillId="0" borderId="0" xfId="0" applyFont="1" applyAlignment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top"/>
    </xf>
    <xf numFmtId="0" fontId="20" fillId="0" borderId="0" xfId="0" applyFont="1" applyAlignment="1">
      <alignment horizontal="right" vertical="center"/>
    </xf>
    <xf numFmtId="0" fontId="17" fillId="0" borderId="0" xfId="0" applyFont="1" applyAlignment="1">
      <alignment horizontal="right"/>
    </xf>
    <xf numFmtId="14" fontId="17" fillId="0" borderId="0" xfId="0" applyNumberFormat="1" applyFont="1"/>
    <xf numFmtId="0" fontId="17" fillId="0" borderId="0" xfId="0" applyFont="1" applyAlignment="1">
      <alignment horizontal="left"/>
    </xf>
    <xf numFmtId="14" fontId="20" fillId="0" borderId="0" xfId="0" applyNumberFormat="1" applyFont="1" applyAlignment="1">
      <alignment horizontal="center"/>
    </xf>
    <xf numFmtId="0" fontId="1" fillId="0" borderId="0" xfId="1" applyFont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right"/>
    </xf>
    <xf numFmtId="0" fontId="12" fillId="0" borderId="1" xfId="4" applyNumberFormat="1" applyFont="1" applyFill="1" applyBorder="1" applyAlignment="1" applyProtection="1">
      <alignment horizontal="center" vertical="top" wrapText="1"/>
    </xf>
    <xf numFmtId="0" fontId="1" fillId="0" borderId="45" xfId="1" applyFill="1" applyBorder="1" applyAlignment="1">
      <alignment horizontal="left" wrapText="1"/>
    </xf>
    <xf numFmtId="0" fontId="2" fillId="0" borderId="6" xfId="1" applyFont="1" applyBorder="1" applyAlignment="1">
      <alignment vertical="center"/>
    </xf>
    <xf numFmtId="0" fontId="2" fillId="0" borderId="6" xfId="1" applyFont="1" applyBorder="1"/>
    <xf numFmtId="0" fontId="0" fillId="0" borderId="46" xfId="0" applyFill="1" applyBorder="1" applyAlignment="1" applyProtection="1">
      <alignment horizontal="left" vertical="top" wrapText="1"/>
    </xf>
    <xf numFmtId="0" fontId="12" fillId="0" borderId="1" xfId="4" applyNumberFormat="1" applyFont="1" applyFill="1" applyBorder="1" applyAlignment="1" applyProtection="1">
      <alignment horizontal="center" vertical="top" wrapText="1"/>
    </xf>
    <xf numFmtId="0" fontId="26" fillId="0" borderId="0" xfId="5" applyFont="1" applyFill="1" applyProtection="1"/>
    <xf numFmtId="169" fontId="26" fillId="0" borderId="47" xfId="5" applyNumberFormat="1" applyFont="1" applyFill="1" applyBorder="1" applyProtection="1"/>
    <xf numFmtId="0" fontId="26" fillId="0" borderId="47" xfId="5" applyFont="1" applyFill="1" applyBorder="1" applyProtection="1"/>
    <xf numFmtId="0" fontId="26" fillId="0" borderId="0" xfId="5" applyFont="1" applyFill="1" applyAlignment="1" applyProtection="1">
      <alignment horizontal="left" vertical="top"/>
    </xf>
    <xf numFmtId="0" fontId="26" fillId="0" borderId="0" xfId="5" applyFont="1" applyFill="1" applyAlignment="1" applyProtection="1">
      <alignment vertical="top"/>
      <protection locked="0"/>
    </xf>
    <xf numFmtId="0" fontId="26" fillId="0" borderId="0" xfId="5" applyFont="1" applyFill="1" applyAlignment="1" applyProtection="1">
      <alignment horizontal="center" vertical="top"/>
    </xf>
    <xf numFmtId="0" fontId="26" fillId="0" borderId="0" xfId="5" applyFont="1" applyFill="1" applyAlignment="1" applyProtection="1">
      <alignment horizontal="center" vertical="top"/>
      <protection locked="0"/>
    </xf>
    <xf numFmtId="0" fontId="26" fillId="0" borderId="60" xfId="5" applyFont="1" applyFill="1" applyBorder="1" applyAlignment="1" applyProtection="1">
      <alignment horizontal="center" vertical="center" textRotation="90" wrapText="1"/>
    </xf>
    <xf numFmtId="0" fontId="28" fillId="0" borderId="61" xfId="5" applyFont="1" applyFill="1" applyBorder="1" applyAlignment="1" applyProtection="1">
      <alignment vertical="top" wrapText="1"/>
    </xf>
    <xf numFmtId="0" fontId="28" fillId="0" borderId="49" xfId="5" applyFont="1" applyFill="1" applyBorder="1" applyAlignment="1" applyProtection="1">
      <alignment vertical="top" wrapText="1"/>
    </xf>
    <xf numFmtId="0" fontId="28" fillId="0" borderId="62" xfId="5" applyFont="1" applyFill="1" applyBorder="1" applyAlignment="1" applyProtection="1">
      <alignment vertical="top" wrapText="1"/>
    </xf>
    <xf numFmtId="0" fontId="28" fillId="0" borderId="63" xfId="5" applyFont="1" applyFill="1" applyBorder="1" applyAlignment="1" applyProtection="1">
      <alignment vertical="top" wrapText="1"/>
    </xf>
    <xf numFmtId="0" fontId="28" fillId="0" borderId="64" xfId="5" applyFont="1" applyFill="1" applyBorder="1" applyAlignment="1" applyProtection="1">
      <alignment vertical="top" wrapText="1"/>
    </xf>
    <xf numFmtId="0" fontId="28" fillId="0" borderId="65" xfId="5" applyFont="1" applyFill="1" applyBorder="1" applyAlignment="1" applyProtection="1">
      <alignment vertical="top" wrapText="1"/>
    </xf>
    <xf numFmtId="0" fontId="26" fillId="0" borderId="38" xfId="5" applyFont="1" applyFill="1" applyBorder="1" applyAlignment="1" applyProtection="1">
      <alignment vertical="top" wrapText="1"/>
    </xf>
    <xf numFmtId="0" fontId="1" fillId="0" borderId="44" xfId="1" applyFont="1" applyFill="1" applyBorder="1"/>
    <xf numFmtId="0" fontId="2" fillId="0" borderId="44" xfId="1" applyFont="1" applyFill="1" applyBorder="1"/>
    <xf numFmtId="0" fontId="2" fillId="0" borderId="44" xfId="1" applyFont="1" applyFill="1" applyBorder="1" applyAlignment="1"/>
    <xf numFmtId="164" fontId="4" fillId="0" borderId="44" xfId="2" applyNumberFormat="1" applyFont="1" applyFill="1" applyBorder="1" applyAlignment="1">
      <alignment horizontal="center" wrapText="1"/>
    </xf>
    <xf numFmtId="2" fontId="1" fillId="4" borderId="44" xfId="1" applyNumberFormat="1" applyFill="1" applyBorder="1" applyAlignment="1">
      <alignment horizontal="center" wrapText="1"/>
    </xf>
    <xf numFmtId="0" fontId="2" fillId="0" borderId="44" xfId="1" applyFont="1" applyFill="1" applyBorder="1" applyAlignment="1">
      <alignment horizontal="left" wrapText="1"/>
    </xf>
    <xf numFmtId="0" fontId="26" fillId="0" borderId="66" xfId="5" applyFont="1" applyFill="1" applyBorder="1" applyAlignment="1" applyProtection="1">
      <alignment horizontal="left" vertical="top" wrapText="1"/>
    </xf>
    <xf numFmtId="0" fontId="26" fillId="4" borderId="66" xfId="5" applyFont="1" applyFill="1" applyBorder="1" applyAlignment="1" applyProtection="1">
      <alignment horizontal="left" vertical="top" wrapText="1"/>
    </xf>
    <xf numFmtId="0" fontId="26" fillId="0" borderId="67" xfId="5" applyFont="1" applyFill="1" applyBorder="1" applyAlignment="1" applyProtection="1">
      <alignment horizontal="left" vertical="top" wrapText="1"/>
    </xf>
    <xf numFmtId="0" fontId="26" fillId="0" borderId="38" xfId="5" applyFont="1" applyFill="1" applyBorder="1" applyAlignment="1" applyProtection="1">
      <alignment horizontal="left" vertical="top" wrapText="1"/>
    </xf>
    <xf numFmtId="0" fontId="26" fillId="4" borderId="38" xfId="5" applyFont="1" applyFill="1" applyBorder="1" applyAlignment="1" applyProtection="1">
      <alignment vertical="top" wrapText="1"/>
    </xf>
    <xf numFmtId="0" fontId="26" fillId="0" borderId="68" xfId="5" applyFont="1" applyFill="1" applyBorder="1" applyAlignment="1" applyProtection="1">
      <alignment horizontal="left" vertical="top" wrapText="1"/>
    </xf>
    <xf numFmtId="0" fontId="2" fillId="0" borderId="38" xfId="5" applyFont="1" applyFill="1" applyBorder="1" applyAlignment="1">
      <alignment horizontal="left" wrapText="1"/>
    </xf>
    <xf numFmtId="0" fontId="28" fillId="0" borderId="44" xfId="5" applyFont="1" applyFill="1" applyBorder="1" applyAlignment="1" applyProtection="1">
      <alignment vertical="top" wrapText="1"/>
    </xf>
    <xf numFmtId="0" fontId="26" fillId="0" borderId="44" xfId="5" applyFont="1" applyFill="1" applyBorder="1" applyAlignment="1" applyProtection="1">
      <alignment vertical="top" wrapText="1"/>
    </xf>
    <xf numFmtId="0" fontId="26" fillId="0" borderId="69" xfId="5" applyFont="1" applyFill="1" applyBorder="1" applyAlignment="1" applyProtection="1">
      <alignment vertical="top" wrapText="1"/>
    </xf>
    <xf numFmtId="0" fontId="26" fillId="0" borderId="1" xfId="5" applyFont="1" applyFill="1" applyBorder="1" applyAlignment="1" applyProtection="1">
      <alignment vertical="top" wrapText="1"/>
    </xf>
    <xf numFmtId="0" fontId="1" fillId="0" borderId="1" xfId="1" applyFont="1" applyFill="1" applyBorder="1"/>
    <xf numFmtId="0" fontId="2" fillId="0" borderId="1" xfId="1" applyFont="1" applyFill="1" applyBorder="1"/>
    <xf numFmtId="0" fontId="6" fillId="0" borderId="1" xfId="1" applyFont="1" applyFill="1" applyBorder="1" applyAlignment="1"/>
    <xf numFmtId="2" fontId="1" fillId="4" borderId="1" xfId="1" applyNumberFormat="1" applyFill="1" applyBorder="1" applyAlignment="1">
      <alignment horizontal="center" wrapText="1"/>
    </xf>
    <xf numFmtId="0" fontId="26" fillId="0" borderId="1" xfId="5" applyFont="1" applyFill="1" applyBorder="1" applyAlignment="1" applyProtection="1">
      <alignment horizontal="left" vertical="top" wrapText="1"/>
    </xf>
    <xf numFmtId="0" fontId="26" fillId="4" borderId="1" xfId="5" applyFont="1" applyFill="1" applyBorder="1" applyAlignment="1" applyProtection="1">
      <alignment horizontal="left" vertical="top" wrapText="1"/>
    </xf>
    <xf numFmtId="0" fontId="26" fillId="4" borderId="1" xfId="5" applyFont="1" applyFill="1" applyBorder="1" applyAlignment="1" applyProtection="1">
      <alignment vertical="top" wrapText="1"/>
    </xf>
    <xf numFmtId="0" fontId="2" fillId="0" borderId="1" xfId="5" applyFont="1" applyFill="1" applyBorder="1" applyAlignment="1">
      <alignment horizontal="left" wrapText="1"/>
    </xf>
    <xf numFmtId="0" fontId="28" fillId="0" borderId="1" xfId="5" applyFont="1" applyFill="1" applyBorder="1" applyAlignment="1" applyProtection="1">
      <alignment vertical="top" wrapText="1"/>
    </xf>
    <xf numFmtId="0" fontId="29" fillId="0" borderId="1" xfId="3" applyFont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6" fillId="0" borderId="1" xfId="1" applyFont="1" applyFill="1" applyBorder="1"/>
    <xf numFmtId="0" fontId="2" fillId="0" borderId="1" xfId="1" applyFont="1" applyFill="1" applyBorder="1" applyAlignment="1"/>
    <xf numFmtId="0" fontId="2" fillId="0" borderId="1" xfId="1" applyFont="1" applyFill="1" applyBorder="1" applyAlignment="1">
      <alignment vertical="center"/>
    </xf>
    <xf numFmtId="0" fontId="26" fillId="0" borderId="0" xfId="5" applyFont="1" applyFill="1" applyAlignment="1" applyProtection="1">
      <alignment horizontal="left" vertical="top" wrapText="1"/>
    </xf>
    <xf numFmtId="0" fontId="9" fillId="0" borderId="69" xfId="3" applyFont="1" applyBorder="1" applyAlignment="1">
      <alignment horizontal="center" vertical="center" wrapText="1"/>
    </xf>
    <xf numFmtId="0" fontId="26" fillId="0" borderId="7" xfId="5" applyFont="1" applyFill="1" applyBorder="1" applyAlignment="1" applyProtection="1">
      <alignment horizontal="left" vertical="top" wrapText="1"/>
    </xf>
    <xf numFmtId="0" fontId="26" fillId="0" borderId="70" xfId="5" applyFont="1" applyFill="1" applyBorder="1" applyAlignment="1" applyProtection="1">
      <alignment vertical="top" wrapText="1"/>
    </xf>
    <xf numFmtId="0" fontId="26" fillId="0" borderId="1" xfId="5" applyFont="1" applyFill="1" applyBorder="1" applyAlignment="1" applyProtection="1">
      <alignment horizontal="center" vertical="top" wrapText="1"/>
    </xf>
    <xf numFmtId="0" fontId="12" fillId="0" borderId="1" xfId="4" applyNumberFormat="1" applyFont="1" applyFill="1" applyBorder="1" applyAlignment="1" applyProtection="1">
      <alignment horizontal="center" vertical="top" wrapText="1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7" xfId="1" applyFont="1" applyFill="1" applyBorder="1" applyAlignment="1">
      <alignment horizontal="left" wrapText="1"/>
    </xf>
    <xf numFmtId="0" fontId="1" fillId="0" borderId="6" xfId="1" applyFont="1" applyBorder="1"/>
    <xf numFmtId="0" fontId="12" fillId="0" borderId="1" xfId="4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right" wrapText="1"/>
    </xf>
    <xf numFmtId="0" fontId="6" fillId="0" borderId="1" xfId="1" applyFont="1" applyBorder="1" applyAlignment="1"/>
    <xf numFmtId="0" fontId="2" fillId="0" borderId="7" xfId="1" applyFont="1" applyFill="1" applyBorder="1" applyAlignment="1"/>
    <xf numFmtId="0" fontId="12" fillId="0" borderId="1" xfId="4" applyNumberFormat="1" applyFont="1" applyFill="1" applyBorder="1" applyAlignment="1" applyProtection="1">
      <alignment horizontal="center" vertical="top" wrapText="1"/>
    </xf>
    <xf numFmtId="0" fontId="0" fillId="0" borderId="0" xfId="0" applyBorder="1"/>
    <xf numFmtId="0" fontId="9" fillId="0" borderId="0" xfId="3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" xfId="1" applyFont="1" applyFill="1" applyBorder="1" applyAlignment="1">
      <alignment wrapText="1"/>
    </xf>
    <xf numFmtId="164" fontId="4" fillId="0" borderId="1" xfId="2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center" wrapText="1"/>
    </xf>
    <xf numFmtId="2" fontId="1" fillId="0" borderId="1" xfId="1" applyNumberForma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" fillId="0" borderId="6" xfId="1" applyFill="1" applyBorder="1" applyAlignment="1">
      <alignment horizontal="left" vertical="center" wrapText="1"/>
    </xf>
    <xf numFmtId="0" fontId="2" fillId="0" borderId="7" xfId="1" applyFont="1" applyFill="1" applyBorder="1"/>
    <xf numFmtId="0" fontId="1" fillId="0" borderId="7" xfId="1" applyFont="1" applyFill="1" applyBorder="1"/>
    <xf numFmtId="0" fontId="2" fillId="0" borderId="0" xfId="1" applyFont="1" applyFill="1"/>
    <xf numFmtId="0" fontId="2" fillId="0" borderId="6" xfId="1" applyFont="1" applyFill="1" applyBorder="1" applyAlignment="1"/>
    <xf numFmtId="0" fontId="2" fillId="0" borderId="0" xfId="1" applyFont="1" applyFill="1" applyAlignment="1"/>
    <xf numFmtId="0" fontId="2" fillId="0" borderId="6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1" fillId="0" borderId="6" xfId="1" applyFont="1" applyFill="1" applyBorder="1"/>
    <xf numFmtId="0" fontId="1" fillId="0" borderId="1" xfId="1" applyFont="1" applyFill="1" applyBorder="1" applyAlignment="1">
      <alignment vertical="center"/>
    </xf>
    <xf numFmtId="0" fontId="2" fillId="0" borderId="7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2" fillId="0" borderId="6" xfId="1" applyFont="1" applyFill="1" applyBorder="1"/>
    <xf numFmtId="0" fontId="1" fillId="0" borderId="7" xfId="1" applyBorder="1"/>
    <xf numFmtId="0" fontId="1" fillId="0" borderId="1" xfId="1" applyBorder="1"/>
    <xf numFmtId="164" fontId="4" fillId="0" borderId="7" xfId="2" applyNumberFormat="1" applyFont="1" applyBorder="1" applyAlignment="1">
      <alignment horizontal="center" wrapText="1"/>
    </xf>
    <xf numFmtId="2" fontId="1" fillId="0" borderId="7" xfId="1" applyNumberFormat="1" applyBorder="1" applyAlignment="1">
      <alignment horizontal="center" wrapText="1"/>
    </xf>
    <xf numFmtId="0" fontId="2" fillId="0" borderId="7" xfId="1" applyFont="1" applyBorder="1" applyAlignment="1">
      <alignment horizontal="left" wrapText="1"/>
    </xf>
    <xf numFmtId="0" fontId="1" fillId="0" borderId="45" xfId="1" applyBorder="1" applyAlignment="1">
      <alignment horizontal="left" wrapText="1"/>
    </xf>
    <xf numFmtId="164" fontId="4" fillId="0" borderId="1" xfId="2" applyNumberFormat="1" applyFont="1" applyBorder="1" applyAlignment="1">
      <alignment horizontal="center" wrapText="1"/>
    </xf>
    <xf numFmtId="2" fontId="1" fillId="0" borderId="1" xfId="1" applyNumberFormat="1" applyBorder="1" applyAlignment="1">
      <alignment horizontal="center" wrapText="1"/>
    </xf>
    <xf numFmtId="0" fontId="2" fillId="0" borderId="1" xfId="1" applyFont="1" applyBorder="1" applyAlignment="1">
      <alignment horizontal="left" wrapText="1"/>
    </xf>
    <xf numFmtId="0" fontId="1" fillId="0" borderId="1" xfId="1" applyBorder="1" applyAlignment="1">
      <alignment horizontal="center" wrapText="1"/>
    </xf>
    <xf numFmtId="0" fontId="1" fillId="0" borderId="6" xfId="1" applyBorder="1" applyAlignment="1">
      <alignment horizontal="left" wrapText="1"/>
    </xf>
    <xf numFmtId="0" fontId="1" fillId="0" borderId="7" xfId="1" applyBorder="1" applyAlignment="1">
      <alignment horizontal="center" wrapText="1"/>
    </xf>
    <xf numFmtId="0" fontId="25" fillId="0" borderId="0" xfId="5" applyFont="1" applyFill="1" applyAlignment="1" applyProtection="1">
      <alignment horizontal="left" vertical="top"/>
    </xf>
    <xf numFmtId="0" fontId="26" fillId="0" borderId="0" xfId="5" applyFont="1" applyFill="1" applyAlignment="1" applyProtection="1">
      <alignment horizontal="center"/>
    </xf>
    <xf numFmtId="0" fontId="27" fillId="0" borderId="48" xfId="5" applyFont="1" applyFill="1" applyBorder="1" applyAlignment="1" applyProtection="1">
      <alignment horizontal="center"/>
    </xf>
    <xf numFmtId="0" fontId="26" fillId="0" borderId="48" xfId="5" applyFont="1" applyFill="1" applyBorder="1" applyAlignment="1" applyProtection="1">
      <alignment horizontal="center"/>
    </xf>
    <xf numFmtId="0" fontId="12" fillId="0" borderId="1" xfId="4" applyNumberFormat="1" applyFont="1" applyFill="1" applyBorder="1" applyAlignment="1" applyProtection="1">
      <alignment horizontal="center" vertical="top" wrapText="1"/>
    </xf>
    <xf numFmtId="0" fontId="26" fillId="0" borderId="1" xfId="0" applyFont="1" applyBorder="1" applyAlignment="1">
      <alignment horizontal="left" vertical="top" wrapText="1"/>
    </xf>
    <xf numFmtId="0" fontId="26" fillId="4" borderId="1" xfId="0" applyFont="1" applyFill="1" applyBorder="1" applyAlignment="1">
      <alignment horizontal="center" wrapText="1"/>
    </xf>
    <xf numFmtId="0" fontId="26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7" xfId="1" applyFont="1" applyBorder="1" applyAlignment="1">
      <alignment vertical="center"/>
    </xf>
    <xf numFmtId="0" fontId="9" fillId="0" borderId="71" xfId="3" applyFont="1" applyBorder="1" applyAlignment="1">
      <alignment horizontal="center" vertical="center" wrapText="1"/>
    </xf>
    <xf numFmtId="0" fontId="2" fillId="0" borderId="70" xfId="1" applyFont="1" applyBorder="1"/>
    <xf numFmtId="0" fontId="24" fillId="0" borderId="0" xfId="5" applyFill="1"/>
    <xf numFmtId="0" fontId="24" fillId="0" borderId="0" xfId="5" applyFill="1" applyAlignment="1" applyProtection="1">
      <alignment horizontal="center" vertical="top"/>
      <protection locked="0"/>
    </xf>
    <xf numFmtId="0" fontId="26" fillId="0" borderId="0" xfId="0" applyFont="1" applyAlignment="1">
      <alignment horizontal="center" vertical="center" textRotation="90" wrapText="1"/>
    </xf>
    <xf numFmtId="0" fontId="26" fillId="0" borderId="0" xfId="0" applyFont="1"/>
    <xf numFmtId="0" fontId="26" fillId="0" borderId="60" xfId="0" applyFont="1" applyBorder="1" applyAlignment="1">
      <alignment horizontal="center" vertical="center" textRotation="90" wrapText="1"/>
    </xf>
    <xf numFmtId="0" fontId="28" fillId="0" borderId="61" xfId="0" applyFont="1" applyBorder="1" applyAlignment="1">
      <alignment vertical="top" wrapText="1"/>
    </xf>
    <xf numFmtId="0" fontId="28" fillId="0" borderId="72" xfId="0" applyFont="1" applyBorder="1" applyAlignment="1">
      <alignment vertical="top" wrapText="1"/>
    </xf>
    <xf numFmtId="0" fontId="28" fillId="0" borderId="0" xfId="0" applyFont="1" applyAlignment="1">
      <alignment vertical="top" wrapText="1"/>
    </xf>
    <xf numFmtId="0" fontId="1" fillId="0" borderId="1" xfId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top" wrapText="1"/>
    </xf>
    <xf numFmtId="0" fontId="1" fillId="0" borderId="7" xfId="1" applyBorder="1" applyAlignment="1">
      <alignment vertical="center"/>
    </xf>
    <xf numFmtId="164" fontId="4" fillId="0" borderId="7" xfId="2" applyNumberFormat="1" applyFont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2" fontId="1" fillId="0" borderId="7" xfId="1" applyNumberFormat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wrapText="1"/>
    </xf>
    <xf numFmtId="0" fontId="1" fillId="0" borderId="1" xfId="1" applyBorder="1" applyAlignment="1">
      <alignment vertical="center"/>
    </xf>
    <xf numFmtId="164" fontId="4" fillId="0" borderId="1" xfId="2" applyNumberFormat="1" applyFont="1" applyBorder="1" applyAlignment="1">
      <alignment horizontal="center" vertical="center" wrapText="1"/>
    </xf>
    <xf numFmtId="2" fontId="1" fillId="0" borderId="1" xfId="1" applyNumberForma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26" fillId="0" borderId="49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center" textRotation="90" wrapText="1"/>
    </xf>
    <xf numFmtId="0" fontId="26" fillId="0" borderId="56" xfId="0" applyFont="1" applyBorder="1" applyAlignment="1">
      <alignment horizontal="center" vertical="center" textRotation="90" wrapText="1"/>
    </xf>
    <xf numFmtId="0" fontId="26" fillId="0" borderId="53" xfId="0" applyFont="1" applyBorder="1" applyAlignment="1">
      <alignment horizontal="center" vertical="center" wrapText="1"/>
    </xf>
    <xf numFmtId="0" fontId="26" fillId="0" borderId="54" xfId="0" applyFont="1" applyBorder="1" applyAlignment="1">
      <alignment horizontal="center" vertical="center" wrapText="1"/>
    </xf>
    <xf numFmtId="0" fontId="26" fillId="0" borderId="55" xfId="0" applyFont="1" applyBorder="1" applyAlignment="1">
      <alignment horizontal="center" vertical="center" wrapText="1"/>
    </xf>
    <xf numFmtId="0" fontId="26" fillId="0" borderId="57" xfId="0" applyFont="1" applyBorder="1" applyAlignment="1">
      <alignment horizontal="center" vertical="center" wrapText="1"/>
    </xf>
    <xf numFmtId="0" fontId="26" fillId="0" borderId="58" xfId="0" applyFont="1" applyBorder="1" applyAlignment="1">
      <alignment horizontal="center" vertical="center" wrapText="1"/>
    </xf>
    <xf numFmtId="0" fontId="26" fillId="0" borderId="59" xfId="0" applyFont="1" applyBorder="1" applyAlignment="1">
      <alignment horizontal="center" vertical="center" wrapText="1"/>
    </xf>
    <xf numFmtId="0" fontId="26" fillId="0" borderId="55" xfId="0" applyFont="1" applyBorder="1" applyAlignment="1">
      <alignment horizontal="center" vertical="center" textRotation="90" wrapText="1"/>
    </xf>
    <xf numFmtId="0" fontId="12" fillId="0" borderId="1" xfId="4" applyNumberFormat="1" applyFont="1" applyFill="1" applyBorder="1" applyAlignment="1" applyProtection="1">
      <alignment horizontal="center" vertical="top" wrapText="1"/>
    </xf>
    <xf numFmtId="0" fontId="1" fillId="0" borderId="0" xfId="1" applyFont="1" applyFill="1"/>
    <xf numFmtId="164" fontId="32" fillId="0" borderId="1" xfId="2" applyNumberFormat="1" applyFont="1" applyBorder="1" applyAlignment="1">
      <alignment horizontal="center" wrapText="1"/>
    </xf>
    <xf numFmtId="2" fontId="1" fillId="0" borderId="1" xfId="1" applyNumberFormat="1" applyFont="1" applyBorder="1" applyAlignment="1">
      <alignment horizontal="center" wrapText="1"/>
    </xf>
    <xf numFmtId="0" fontId="1" fillId="0" borderId="0" xfId="1" applyFont="1"/>
    <xf numFmtId="0" fontId="1" fillId="0" borderId="1" xfId="1" applyFont="1" applyFill="1" applyBorder="1" applyAlignment="1"/>
    <xf numFmtId="0" fontId="1" fillId="0" borderId="1" xfId="1" applyFont="1" applyBorder="1" applyAlignment="1">
      <alignment vertical="center"/>
    </xf>
    <xf numFmtId="0" fontId="1" fillId="0" borderId="1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left" wrapText="1"/>
    </xf>
    <xf numFmtId="0" fontId="1" fillId="0" borderId="1" xfId="1" applyFont="1" applyBorder="1" applyAlignment="1">
      <alignment horizontal="left" wrapText="1"/>
    </xf>
    <xf numFmtId="0" fontId="1" fillId="0" borderId="0" xfId="1" applyFont="1" applyAlignment="1">
      <alignment vertical="center"/>
    </xf>
    <xf numFmtId="0" fontId="1" fillId="0" borderId="7" xfId="1" applyFill="1" applyBorder="1" applyAlignment="1">
      <alignment horizontal="center" vertical="center" wrapText="1"/>
    </xf>
    <xf numFmtId="0" fontId="1" fillId="0" borderId="7" xfId="1" applyFont="1" applyFill="1" applyBorder="1" applyAlignment="1">
      <alignment wrapText="1"/>
    </xf>
    <xf numFmtId="0" fontId="2" fillId="0" borderId="45" xfId="1" applyFont="1" applyFill="1" applyBorder="1"/>
    <xf numFmtId="0" fontId="31" fillId="0" borderId="1" xfId="0" applyFont="1" applyBorder="1" applyAlignment="1">
      <alignment horizontal="left" vertical="top" wrapText="1"/>
    </xf>
    <xf numFmtId="0" fontId="9" fillId="0" borderId="22" xfId="3" applyFont="1" applyFill="1" applyBorder="1" applyAlignment="1">
      <alignment horizontal="center" vertical="center" wrapText="1"/>
    </xf>
    <xf numFmtId="0" fontId="1" fillId="0" borderId="13" xfId="1" applyFill="1" applyBorder="1" applyAlignment="1">
      <alignment horizontal="center" vertical="center" textRotation="90" wrapText="1"/>
    </xf>
    <xf numFmtId="0" fontId="1" fillId="0" borderId="3" xfId="1" applyFill="1" applyBorder="1" applyAlignment="1">
      <alignment horizontal="center" vertical="center" textRotation="90" wrapText="1"/>
    </xf>
    <xf numFmtId="0" fontId="1" fillId="0" borderId="10" xfId="1" applyFill="1" applyBorder="1" applyAlignment="1">
      <alignment horizontal="center" vertical="center" textRotation="90" wrapText="1"/>
    </xf>
    <xf numFmtId="0" fontId="1" fillId="0" borderId="11" xfId="1" applyFill="1" applyBorder="1" applyAlignment="1">
      <alignment horizontal="center" vertical="center" textRotation="90" wrapText="1"/>
    </xf>
    <xf numFmtId="0" fontId="1" fillId="0" borderId="14" xfId="1" applyFont="1" applyFill="1" applyBorder="1" applyAlignment="1">
      <alignment horizontal="center" vertical="center" textRotation="90" wrapText="1"/>
    </xf>
    <xf numFmtId="0" fontId="1" fillId="0" borderId="0" xfId="1" applyFont="1" applyFill="1" applyBorder="1" applyAlignment="1">
      <alignment horizontal="center" vertical="center" textRotation="90" wrapText="1"/>
    </xf>
    <xf numFmtId="0" fontId="2" fillId="0" borderId="8" xfId="1" applyFont="1" applyBorder="1" applyAlignment="1">
      <alignment horizontal="center"/>
    </xf>
    <xf numFmtId="0" fontId="2" fillId="0" borderId="9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1" fillId="0" borderId="0" xfId="1" applyFont="1" applyFill="1" applyBorder="1" applyAlignment="1">
      <alignment horizontal="center" vertical="top" wrapText="1"/>
    </xf>
    <xf numFmtId="0" fontId="1" fillId="0" borderId="2" xfId="1" applyFill="1" applyBorder="1" applyAlignment="1">
      <alignment horizontal="center" vertical="center" textRotation="90" wrapText="1"/>
    </xf>
    <xf numFmtId="0" fontId="1" fillId="0" borderId="4" xfId="1" applyFill="1" applyBorder="1" applyAlignment="1">
      <alignment horizontal="center" vertical="center" textRotation="90" wrapText="1"/>
    </xf>
    <xf numFmtId="0" fontId="1" fillId="0" borderId="5" xfId="1" applyFill="1" applyBorder="1" applyAlignment="1">
      <alignment horizontal="center" vertical="center" textRotation="90" wrapText="1"/>
    </xf>
    <xf numFmtId="0" fontId="1" fillId="0" borderId="12" xfId="1" applyFill="1" applyBorder="1" applyAlignment="1">
      <alignment horizontal="center" vertical="center" textRotation="90" wrapText="1"/>
    </xf>
    <xf numFmtId="0" fontId="1" fillId="0" borderId="15" xfId="1" applyFill="1" applyBorder="1" applyAlignment="1">
      <alignment horizontal="center" vertical="center" textRotation="90" wrapText="1"/>
    </xf>
    <xf numFmtId="0" fontId="1" fillId="0" borderId="34" xfId="1" applyFill="1" applyBorder="1" applyAlignment="1">
      <alignment horizontal="center" vertical="center" textRotation="90" wrapText="1"/>
    </xf>
    <xf numFmtId="0" fontId="1" fillId="0" borderId="35" xfId="1" applyFill="1" applyBorder="1" applyAlignment="1">
      <alignment horizontal="center" vertical="center" textRotation="90" wrapText="1"/>
    </xf>
    <xf numFmtId="0" fontId="1" fillId="0" borderId="36" xfId="1" applyFont="1" applyFill="1" applyBorder="1" applyAlignment="1">
      <alignment horizontal="center" vertical="center" textRotation="90" wrapText="1"/>
    </xf>
    <xf numFmtId="0" fontId="2" fillId="0" borderId="37" xfId="1" applyFont="1" applyBorder="1" applyAlignment="1">
      <alignment horizontal="center"/>
    </xf>
    <xf numFmtId="0" fontId="1" fillId="0" borderId="32" xfId="1" applyFont="1" applyFill="1" applyBorder="1" applyAlignment="1">
      <alignment horizontal="center" vertical="top" wrapText="1"/>
    </xf>
    <xf numFmtId="0" fontId="1" fillId="0" borderId="23" xfId="1" applyFill="1" applyBorder="1" applyAlignment="1">
      <alignment horizontal="center" vertical="center" textRotation="90" wrapText="1"/>
    </xf>
    <xf numFmtId="0" fontId="1" fillId="0" borderId="31" xfId="1" applyFill="1" applyBorder="1" applyAlignment="1">
      <alignment horizontal="center" vertical="center" textRotation="90" wrapText="1"/>
    </xf>
    <xf numFmtId="0" fontId="1" fillId="0" borderId="33" xfId="1" applyFill="1" applyBorder="1" applyAlignment="1">
      <alignment horizontal="center" vertical="center" textRotation="90" wrapText="1"/>
    </xf>
    <xf numFmtId="0" fontId="1" fillId="0" borderId="41" xfId="1" applyFill="1" applyBorder="1" applyAlignment="1">
      <alignment horizontal="center" vertical="center" textRotation="90" wrapText="1"/>
    </xf>
    <xf numFmtId="0" fontId="1" fillId="0" borderId="42" xfId="1" applyFill="1" applyBorder="1" applyAlignment="1">
      <alignment horizontal="center" vertical="center" textRotation="90" wrapText="1"/>
    </xf>
    <xf numFmtId="0" fontId="1" fillId="0" borderId="43" xfId="1" applyFill="1" applyBorder="1" applyAlignment="1">
      <alignment horizontal="center" vertical="center" textRotation="90" wrapText="1"/>
    </xf>
    <xf numFmtId="0" fontId="1" fillId="0" borderId="8" xfId="1" applyFont="1" applyFill="1" applyBorder="1" applyAlignment="1">
      <alignment horizontal="center" vertical="center" textRotation="90" wrapText="1"/>
    </xf>
    <xf numFmtId="0" fontId="1" fillId="0" borderId="9" xfId="1" applyFont="1" applyFill="1" applyBorder="1" applyAlignment="1">
      <alignment horizontal="center" vertical="center" textRotation="90" wrapText="1"/>
    </xf>
    <xf numFmtId="0" fontId="1" fillId="0" borderId="37" xfId="1" applyFont="1" applyFill="1" applyBorder="1" applyAlignment="1">
      <alignment horizontal="center" vertical="center" textRotation="90" wrapText="1"/>
    </xf>
    <xf numFmtId="0" fontId="25" fillId="0" borderId="0" xfId="5" applyFont="1" applyFill="1" applyAlignment="1" applyProtection="1">
      <alignment horizontal="left" vertical="top"/>
    </xf>
    <xf numFmtId="0" fontId="26" fillId="0" borderId="0" xfId="5" applyFont="1" applyFill="1" applyAlignment="1" applyProtection="1">
      <alignment horizontal="center"/>
    </xf>
    <xf numFmtId="0" fontId="27" fillId="0" borderId="48" xfId="5" applyFont="1" applyFill="1" applyBorder="1" applyAlignment="1" applyProtection="1">
      <alignment horizontal="center"/>
    </xf>
    <xf numFmtId="0" fontId="26" fillId="0" borderId="48" xfId="5" applyFont="1" applyFill="1" applyBorder="1" applyAlignment="1" applyProtection="1">
      <alignment horizontal="center"/>
    </xf>
    <xf numFmtId="0" fontId="26" fillId="0" borderId="49" xfId="5" applyFont="1" applyFill="1" applyBorder="1" applyAlignment="1" applyProtection="1">
      <alignment horizontal="center" vertical="center" wrapText="1"/>
    </xf>
    <xf numFmtId="0" fontId="26" fillId="0" borderId="50" xfId="5" applyFont="1" applyFill="1" applyBorder="1" applyAlignment="1" applyProtection="1">
      <alignment horizontal="center" vertical="center" wrapText="1"/>
    </xf>
    <xf numFmtId="0" fontId="26" fillId="0" borderId="51" xfId="5" applyFont="1" applyFill="1" applyBorder="1" applyAlignment="1" applyProtection="1">
      <alignment horizontal="center" vertical="center" wrapText="1"/>
    </xf>
    <xf numFmtId="0" fontId="26" fillId="0" borderId="55" xfId="5" applyFont="1" applyFill="1" applyBorder="1" applyAlignment="1" applyProtection="1">
      <alignment horizontal="center" vertical="center" textRotation="90" wrapText="1"/>
    </xf>
    <xf numFmtId="0" fontId="26" fillId="0" borderId="60" xfId="5" applyFont="1" applyFill="1" applyBorder="1" applyAlignment="1" applyProtection="1">
      <alignment horizontal="center" vertical="center" textRotation="90" wrapText="1"/>
    </xf>
    <xf numFmtId="0" fontId="26" fillId="0" borderId="52" xfId="5" applyFont="1" applyFill="1" applyBorder="1" applyAlignment="1" applyProtection="1">
      <alignment horizontal="center" vertical="center" textRotation="90" wrapText="1"/>
    </xf>
    <xf numFmtId="0" fontId="26" fillId="0" borderId="56" xfId="5" applyFont="1" applyFill="1" applyBorder="1" applyAlignment="1" applyProtection="1">
      <alignment horizontal="center" vertical="center" textRotation="90" wrapText="1"/>
    </xf>
    <xf numFmtId="0" fontId="26" fillId="0" borderId="53" xfId="5" applyFont="1" applyFill="1" applyBorder="1" applyAlignment="1" applyProtection="1">
      <alignment horizontal="center" vertical="center" wrapText="1"/>
    </xf>
    <xf numFmtId="0" fontId="26" fillId="0" borderId="54" xfId="5" applyFont="1" applyFill="1" applyBorder="1" applyAlignment="1" applyProtection="1">
      <alignment horizontal="center" vertical="center" wrapText="1"/>
    </xf>
    <xf numFmtId="0" fontId="26" fillId="0" borderId="55" xfId="5" applyFont="1" applyFill="1" applyBorder="1" applyAlignment="1" applyProtection="1">
      <alignment horizontal="center" vertical="center" wrapText="1"/>
    </xf>
    <xf numFmtId="0" fontId="26" fillId="0" borderId="57" xfId="5" applyFont="1" applyFill="1" applyBorder="1" applyAlignment="1" applyProtection="1">
      <alignment horizontal="center" vertical="center" wrapText="1"/>
    </xf>
    <xf numFmtId="0" fontId="26" fillId="0" borderId="58" xfId="5" applyFont="1" applyFill="1" applyBorder="1" applyAlignment="1" applyProtection="1">
      <alignment horizontal="center" vertical="center" wrapText="1"/>
    </xf>
    <xf numFmtId="0" fontId="26" fillId="0" borderId="59" xfId="5" applyFont="1" applyFill="1" applyBorder="1" applyAlignment="1" applyProtection="1">
      <alignment horizontal="center" vertical="center" wrapText="1"/>
    </xf>
    <xf numFmtId="0" fontId="12" fillId="0" borderId="0" xfId="4" applyNumberFormat="1" applyFont="1" applyFill="1" applyBorder="1" applyAlignment="1" applyProtection="1">
      <alignment horizontal="center" vertical="top"/>
    </xf>
    <xf numFmtId="0" fontId="12" fillId="0" borderId="1" xfId="4" applyNumberFormat="1" applyFont="1" applyFill="1" applyBorder="1" applyAlignment="1" applyProtection="1">
      <alignment horizontal="center" vertical="top" wrapText="1"/>
    </xf>
    <xf numFmtId="0" fontId="10" fillId="0" borderId="0" xfId="0" applyFont="1" applyAlignment="1">
      <alignment horizontal="left" wrapText="1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wrapText="1"/>
    </xf>
  </cellXfs>
  <cellStyles count="6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5" xr:uid="{00000000-0005-0000-0000-000004000000}"/>
    <cellStyle name="Обычный_Лист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2;&#1080;&#1085;&#1101;&#1085;&#1077;&#1088;&#1075;&#1086;%202020\&#1052;&#1080;&#1085;&#1101;&#1085;&#1077;&#1088;&#1075;&#1086;%202021\&#1054;&#1087;&#1077;&#1088;&#1072;&#1090;&#1080;&#1074;&#1085;&#1072;&#1103;%20&#1080;&#1085;&#1092;&#1086;&#1088;&#1084;&#1072;&#1094;&#1080;&#1103;%202021\&#1054;&#1087;&#1077;&#1088;&#1072;&#1090;&#1080;&#1074;&#1085;&#1072;&#1103;%20%20&#1080;&#1085;&#1092;&#1086;&#1088;&#1084;&#1072;&#1094;&#1080;&#1103;%208.1%20(1256)%20&#1076;&#1077;&#1082;&#1072;&#1073;&#1088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Лист2"/>
    </sheetNames>
    <sheetDataSet>
      <sheetData sheetId="0">
        <row r="9">
          <cell r="AD9">
            <v>4.1666666666666664E-2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8"/>
  <sheetViews>
    <sheetView topLeftCell="A19" workbookViewId="0">
      <selection activeCell="D26" sqref="D26"/>
    </sheetView>
  </sheetViews>
  <sheetFormatPr defaultRowHeight="14.3" x14ac:dyDescent="0.25"/>
  <cols>
    <col min="1" max="2" width="9.125" style="25" customWidth="1"/>
    <col min="3" max="3" width="60.25" style="25" customWidth="1"/>
    <col min="4" max="4" width="22.25" style="25" customWidth="1"/>
    <col min="5" max="258" width="9.125" style="25" customWidth="1"/>
    <col min="259" max="259" width="60.25" style="25" customWidth="1"/>
    <col min="260" max="260" width="22.25" style="25" customWidth="1"/>
    <col min="261" max="514" width="9.125" style="25" customWidth="1"/>
    <col min="515" max="515" width="60.25" style="25" customWidth="1"/>
    <col min="516" max="516" width="22.25" style="25" customWidth="1"/>
    <col min="517" max="770" width="9.125" style="25" customWidth="1"/>
    <col min="771" max="771" width="60.25" style="25" customWidth="1"/>
    <col min="772" max="772" width="22.25" style="25" customWidth="1"/>
    <col min="773" max="1026" width="9.125" style="25" customWidth="1"/>
    <col min="1027" max="1027" width="60.25" style="25" customWidth="1"/>
    <col min="1028" max="1028" width="22.25" style="25" customWidth="1"/>
    <col min="1029" max="1282" width="9.125" style="25" customWidth="1"/>
    <col min="1283" max="1283" width="60.25" style="25" customWidth="1"/>
    <col min="1284" max="1284" width="22.25" style="25" customWidth="1"/>
    <col min="1285" max="1538" width="9.125" style="25" customWidth="1"/>
    <col min="1539" max="1539" width="60.25" style="25" customWidth="1"/>
    <col min="1540" max="1540" width="22.25" style="25" customWidth="1"/>
    <col min="1541" max="1794" width="9.125" style="25" customWidth="1"/>
    <col min="1795" max="1795" width="60.25" style="25" customWidth="1"/>
    <col min="1796" max="1796" width="22.25" style="25" customWidth="1"/>
    <col min="1797" max="2050" width="9.125" style="25" customWidth="1"/>
    <col min="2051" max="2051" width="60.25" style="25" customWidth="1"/>
    <col min="2052" max="2052" width="22.25" style="25" customWidth="1"/>
    <col min="2053" max="2306" width="9.125" style="25" customWidth="1"/>
    <col min="2307" max="2307" width="60.25" style="25" customWidth="1"/>
    <col min="2308" max="2308" width="22.25" style="25" customWidth="1"/>
    <col min="2309" max="2562" width="9.125" style="25" customWidth="1"/>
    <col min="2563" max="2563" width="60.25" style="25" customWidth="1"/>
    <col min="2564" max="2564" width="22.25" style="25" customWidth="1"/>
    <col min="2565" max="2818" width="9.125" style="25" customWidth="1"/>
    <col min="2819" max="2819" width="60.25" style="25" customWidth="1"/>
    <col min="2820" max="2820" width="22.25" style="25" customWidth="1"/>
    <col min="2821" max="3074" width="9.125" style="25" customWidth="1"/>
    <col min="3075" max="3075" width="60.25" style="25" customWidth="1"/>
    <col min="3076" max="3076" width="22.25" style="25" customWidth="1"/>
    <col min="3077" max="3330" width="9.125" style="25" customWidth="1"/>
    <col min="3331" max="3331" width="60.25" style="25" customWidth="1"/>
    <col min="3332" max="3332" width="22.25" style="25" customWidth="1"/>
    <col min="3333" max="3586" width="9.125" style="25" customWidth="1"/>
    <col min="3587" max="3587" width="60.25" style="25" customWidth="1"/>
    <col min="3588" max="3588" width="22.25" style="25" customWidth="1"/>
    <col min="3589" max="3842" width="9.125" style="25" customWidth="1"/>
    <col min="3843" max="3843" width="60.25" style="25" customWidth="1"/>
    <col min="3844" max="3844" width="22.25" style="25" customWidth="1"/>
    <col min="3845" max="4098" width="9.125" style="25" customWidth="1"/>
    <col min="4099" max="4099" width="60.25" style="25" customWidth="1"/>
    <col min="4100" max="4100" width="22.25" style="25" customWidth="1"/>
    <col min="4101" max="4354" width="9.125" style="25" customWidth="1"/>
    <col min="4355" max="4355" width="60.25" style="25" customWidth="1"/>
    <col min="4356" max="4356" width="22.25" style="25" customWidth="1"/>
    <col min="4357" max="4610" width="9.125" style="25" customWidth="1"/>
    <col min="4611" max="4611" width="60.25" style="25" customWidth="1"/>
    <col min="4612" max="4612" width="22.25" style="25" customWidth="1"/>
    <col min="4613" max="4866" width="9.125" style="25" customWidth="1"/>
    <col min="4867" max="4867" width="60.25" style="25" customWidth="1"/>
    <col min="4868" max="4868" width="22.25" style="25" customWidth="1"/>
    <col min="4869" max="5122" width="9.125" style="25" customWidth="1"/>
    <col min="5123" max="5123" width="60.25" style="25" customWidth="1"/>
    <col min="5124" max="5124" width="22.25" style="25" customWidth="1"/>
    <col min="5125" max="5378" width="9.125" style="25" customWidth="1"/>
    <col min="5379" max="5379" width="60.25" style="25" customWidth="1"/>
    <col min="5380" max="5380" width="22.25" style="25" customWidth="1"/>
    <col min="5381" max="5634" width="9.125" style="25" customWidth="1"/>
    <col min="5635" max="5635" width="60.25" style="25" customWidth="1"/>
    <col min="5636" max="5636" width="22.25" style="25" customWidth="1"/>
    <col min="5637" max="5890" width="9.125" style="25" customWidth="1"/>
    <col min="5891" max="5891" width="60.25" style="25" customWidth="1"/>
    <col min="5892" max="5892" width="22.25" style="25" customWidth="1"/>
    <col min="5893" max="6146" width="9.125" style="25" customWidth="1"/>
    <col min="6147" max="6147" width="60.25" style="25" customWidth="1"/>
    <col min="6148" max="6148" width="22.25" style="25" customWidth="1"/>
    <col min="6149" max="6402" width="9.125" style="25" customWidth="1"/>
    <col min="6403" max="6403" width="60.25" style="25" customWidth="1"/>
    <col min="6404" max="6404" width="22.25" style="25" customWidth="1"/>
    <col min="6405" max="6658" width="9.125" style="25" customWidth="1"/>
    <col min="6659" max="6659" width="60.25" style="25" customWidth="1"/>
    <col min="6660" max="6660" width="22.25" style="25" customWidth="1"/>
    <col min="6661" max="6914" width="9.125" style="25" customWidth="1"/>
    <col min="6915" max="6915" width="60.25" style="25" customWidth="1"/>
    <col min="6916" max="6916" width="22.25" style="25" customWidth="1"/>
    <col min="6917" max="7170" width="9.125" style="25" customWidth="1"/>
    <col min="7171" max="7171" width="60.25" style="25" customWidth="1"/>
    <col min="7172" max="7172" width="22.25" style="25" customWidth="1"/>
    <col min="7173" max="7426" width="9.125" style="25" customWidth="1"/>
    <col min="7427" max="7427" width="60.25" style="25" customWidth="1"/>
    <col min="7428" max="7428" width="22.25" style="25" customWidth="1"/>
    <col min="7429" max="7682" width="9.125" style="25" customWidth="1"/>
    <col min="7683" max="7683" width="60.25" style="25" customWidth="1"/>
    <col min="7684" max="7684" width="22.25" style="25" customWidth="1"/>
    <col min="7685" max="7938" width="9.125" style="25" customWidth="1"/>
    <col min="7939" max="7939" width="60.25" style="25" customWidth="1"/>
    <col min="7940" max="7940" width="22.25" style="25" customWidth="1"/>
    <col min="7941" max="8194" width="9.125" style="25" customWidth="1"/>
    <col min="8195" max="8195" width="60.25" style="25" customWidth="1"/>
    <col min="8196" max="8196" width="22.25" style="25" customWidth="1"/>
    <col min="8197" max="8450" width="9.125" style="25" customWidth="1"/>
    <col min="8451" max="8451" width="60.25" style="25" customWidth="1"/>
    <col min="8452" max="8452" width="22.25" style="25" customWidth="1"/>
    <col min="8453" max="8706" width="9.125" style="25" customWidth="1"/>
    <col min="8707" max="8707" width="60.25" style="25" customWidth="1"/>
    <col min="8708" max="8708" width="22.25" style="25" customWidth="1"/>
    <col min="8709" max="8962" width="9.125" style="25" customWidth="1"/>
    <col min="8963" max="8963" width="60.25" style="25" customWidth="1"/>
    <col min="8964" max="8964" width="22.25" style="25" customWidth="1"/>
    <col min="8965" max="9218" width="9.125" style="25" customWidth="1"/>
    <col min="9219" max="9219" width="60.25" style="25" customWidth="1"/>
    <col min="9220" max="9220" width="22.25" style="25" customWidth="1"/>
    <col min="9221" max="9474" width="9.125" style="25" customWidth="1"/>
    <col min="9475" max="9475" width="60.25" style="25" customWidth="1"/>
    <col min="9476" max="9476" width="22.25" style="25" customWidth="1"/>
    <col min="9477" max="9730" width="9.125" style="25" customWidth="1"/>
    <col min="9731" max="9731" width="60.25" style="25" customWidth="1"/>
    <col min="9732" max="9732" width="22.25" style="25" customWidth="1"/>
    <col min="9733" max="9986" width="9.125" style="25" customWidth="1"/>
    <col min="9987" max="9987" width="60.25" style="25" customWidth="1"/>
    <col min="9988" max="9988" width="22.25" style="25" customWidth="1"/>
    <col min="9989" max="10242" width="9.125" style="25" customWidth="1"/>
    <col min="10243" max="10243" width="60.25" style="25" customWidth="1"/>
    <col min="10244" max="10244" width="22.25" style="25" customWidth="1"/>
    <col min="10245" max="10498" width="9.125" style="25" customWidth="1"/>
    <col min="10499" max="10499" width="60.25" style="25" customWidth="1"/>
    <col min="10500" max="10500" width="22.25" style="25" customWidth="1"/>
    <col min="10501" max="10754" width="9.125" style="25" customWidth="1"/>
    <col min="10755" max="10755" width="60.25" style="25" customWidth="1"/>
    <col min="10756" max="10756" width="22.25" style="25" customWidth="1"/>
    <col min="10757" max="11010" width="9.125" style="25" customWidth="1"/>
    <col min="11011" max="11011" width="60.25" style="25" customWidth="1"/>
    <col min="11012" max="11012" width="22.25" style="25" customWidth="1"/>
    <col min="11013" max="11266" width="9.125" style="25" customWidth="1"/>
    <col min="11267" max="11267" width="60.25" style="25" customWidth="1"/>
    <col min="11268" max="11268" width="22.25" style="25" customWidth="1"/>
    <col min="11269" max="11522" width="9.125" style="25" customWidth="1"/>
    <col min="11523" max="11523" width="60.25" style="25" customWidth="1"/>
    <col min="11524" max="11524" width="22.25" style="25" customWidth="1"/>
    <col min="11525" max="11778" width="9.125" style="25" customWidth="1"/>
    <col min="11779" max="11779" width="60.25" style="25" customWidth="1"/>
    <col min="11780" max="11780" width="22.25" style="25" customWidth="1"/>
    <col min="11781" max="12034" width="9.125" style="25" customWidth="1"/>
    <col min="12035" max="12035" width="60.25" style="25" customWidth="1"/>
    <col min="12036" max="12036" width="22.25" style="25" customWidth="1"/>
    <col min="12037" max="12290" width="9.125" style="25" customWidth="1"/>
    <col min="12291" max="12291" width="60.25" style="25" customWidth="1"/>
    <col min="12292" max="12292" width="22.25" style="25" customWidth="1"/>
    <col min="12293" max="12546" width="9.125" style="25" customWidth="1"/>
    <col min="12547" max="12547" width="60.25" style="25" customWidth="1"/>
    <col min="12548" max="12548" width="22.25" style="25" customWidth="1"/>
    <col min="12549" max="12802" width="9.125" style="25" customWidth="1"/>
    <col min="12803" max="12803" width="60.25" style="25" customWidth="1"/>
    <col min="12804" max="12804" width="22.25" style="25" customWidth="1"/>
    <col min="12805" max="13058" width="9.125" style="25" customWidth="1"/>
    <col min="13059" max="13059" width="60.25" style="25" customWidth="1"/>
    <col min="13060" max="13060" width="22.25" style="25" customWidth="1"/>
    <col min="13061" max="13314" width="9.125" style="25" customWidth="1"/>
    <col min="13315" max="13315" width="60.25" style="25" customWidth="1"/>
    <col min="13316" max="13316" width="22.25" style="25" customWidth="1"/>
    <col min="13317" max="13570" width="9.125" style="25" customWidth="1"/>
    <col min="13571" max="13571" width="60.25" style="25" customWidth="1"/>
    <col min="13572" max="13572" width="22.25" style="25" customWidth="1"/>
    <col min="13573" max="13826" width="9.125" style="25" customWidth="1"/>
    <col min="13827" max="13827" width="60.25" style="25" customWidth="1"/>
    <col min="13828" max="13828" width="22.25" style="25" customWidth="1"/>
    <col min="13829" max="14082" width="9.125" style="25" customWidth="1"/>
    <col min="14083" max="14083" width="60.25" style="25" customWidth="1"/>
    <col min="14084" max="14084" width="22.25" style="25" customWidth="1"/>
    <col min="14085" max="14338" width="9.125" style="25" customWidth="1"/>
    <col min="14339" max="14339" width="60.25" style="25" customWidth="1"/>
    <col min="14340" max="14340" width="22.25" style="25" customWidth="1"/>
    <col min="14341" max="14594" width="9.125" style="25" customWidth="1"/>
    <col min="14595" max="14595" width="60.25" style="25" customWidth="1"/>
    <col min="14596" max="14596" width="22.25" style="25" customWidth="1"/>
    <col min="14597" max="14850" width="9.125" style="25" customWidth="1"/>
    <col min="14851" max="14851" width="60.25" style="25" customWidth="1"/>
    <col min="14852" max="14852" width="22.25" style="25" customWidth="1"/>
    <col min="14853" max="15106" width="9.125" style="25" customWidth="1"/>
    <col min="15107" max="15107" width="60.25" style="25" customWidth="1"/>
    <col min="15108" max="15108" width="22.25" style="25" customWidth="1"/>
    <col min="15109" max="15362" width="9.125" style="25" customWidth="1"/>
    <col min="15363" max="15363" width="60.25" style="25" customWidth="1"/>
    <col min="15364" max="15364" width="22.25" style="25" customWidth="1"/>
    <col min="15365" max="15618" width="9.125" style="25" customWidth="1"/>
    <col min="15619" max="15619" width="60.25" style="25" customWidth="1"/>
    <col min="15620" max="15620" width="22.25" style="25" customWidth="1"/>
    <col min="15621" max="15874" width="9.125" style="25" customWidth="1"/>
    <col min="15875" max="15875" width="60.25" style="25" customWidth="1"/>
    <col min="15876" max="15876" width="22.25" style="25" customWidth="1"/>
    <col min="15877" max="16130" width="9.125" style="25" customWidth="1"/>
    <col min="16131" max="16131" width="60.25" style="25" customWidth="1"/>
    <col min="16132" max="16132" width="22.25" style="25" customWidth="1"/>
    <col min="16133" max="16384" width="9.125" style="25" customWidth="1"/>
  </cols>
  <sheetData>
    <row r="1" spans="2:4" ht="14.95" thickBot="1" x14ac:dyDescent="0.3"/>
    <row r="2" spans="2:4" ht="77.95" customHeight="1" thickBot="1" x14ac:dyDescent="0.3">
      <c r="B2" s="26" t="s">
        <v>29</v>
      </c>
      <c r="C2" s="296" t="s">
        <v>30</v>
      </c>
      <c r="D2" s="296" t="s">
        <v>31</v>
      </c>
    </row>
    <row r="3" spans="2:4" ht="16.3" thickBot="1" x14ac:dyDescent="0.3">
      <c r="B3" s="27" t="s">
        <v>32</v>
      </c>
      <c r="C3" s="296"/>
      <c r="D3" s="296"/>
    </row>
    <row r="4" spans="2:4" ht="36.700000000000003" customHeight="1" thickBot="1" x14ac:dyDescent="0.3">
      <c r="B4" s="28" t="s">
        <v>33</v>
      </c>
      <c r="C4" s="29" t="s">
        <v>34</v>
      </c>
      <c r="D4" s="30" t="s">
        <v>35</v>
      </c>
    </row>
    <row r="5" spans="2:4" ht="36.700000000000003" customHeight="1" thickBot="1" x14ac:dyDescent="0.3">
      <c r="B5" s="28" t="s">
        <v>36</v>
      </c>
      <c r="C5" s="29" t="s">
        <v>37</v>
      </c>
      <c r="D5" s="27" t="s">
        <v>38</v>
      </c>
    </row>
    <row r="6" spans="2:4" ht="36.700000000000003" customHeight="1" thickBot="1" x14ac:dyDescent="0.3">
      <c r="B6" s="28" t="s">
        <v>39</v>
      </c>
      <c r="C6" s="29" t="s">
        <v>40</v>
      </c>
      <c r="D6" s="31" t="s">
        <v>41</v>
      </c>
    </row>
    <row r="7" spans="2:4" ht="36.700000000000003" customHeight="1" thickBot="1" x14ac:dyDescent="0.3">
      <c r="B7" s="28" t="s">
        <v>42</v>
      </c>
      <c r="C7" s="29" t="s">
        <v>43</v>
      </c>
      <c r="D7" s="31" t="s">
        <v>44</v>
      </c>
    </row>
    <row r="8" spans="2:4" ht="36.700000000000003" customHeight="1" thickBot="1" x14ac:dyDescent="0.3">
      <c r="B8" s="28" t="s">
        <v>45</v>
      </c>
      <c r="C8" s="29" t="s">
        <v>46</v>
      </c>
      <c r="D8" s="31" t="s">
        <v>47</v>
      </c>
    </row>
    <row r="9" spans="2:4" ht="45" customHeight="1" thickBot="1" x14ac:dyDescent="0.3">
      <c r="B9" s="28" t="s">
        <v>48</v>
      </c>
      <c r="C9" s="29" t="s">
        <v>49</v>
      </c>
      <c r="D9" s="31" t="s">
        <v>50</v>
      </c>
    </row>
    <row r="10" spans="2:4" ht="50.3" customHeight="1" thickBot="1" x14ac:dyDescent="0.3">
      <c r="B10" s="28" t="s">
        <v>51</v>
      </c>
      <c r="C10" s="29" t="s">
        <v>52</v>
      </c>
      <c r="D10" s="31" t="s">
        <v>53</v>
      </c>
    </row>
    <row r="11" spans="2:4" ht="31.6" customHeight="1" thickBot="1" x14ac:dyDescent="0.3">
      <c r="B11" s="32">
        <v>43107</v>
      </c>
      <c r="C11" s="29" t="s">
        <v>54</v>
      </c>
      <c r="D11" s="31" t="s">
        <v>55</v>
      </c>
    </row>
    <row r="12" spans="2:4" ht="31.6" customHeight="1" thickBot="1" x14ac:dyDescent="0.3">
      <c r="B12" s="32">
        <v>43138</v>
      </c>
      <c r="C12" s="29" t="s">
        <v>56</v>
      </c>
      <c r="D12" s="31" t="s">
        <v>57</v>
      </c>
    </row>
    <row r="13" spans="2:4" ht="22.6" customHeight="1" thickBot="1" x14ac:dyDescent="0.3">
      <c r="B13" s="32">
        <v>43166</v>
      </c>
      <c r="C13" s="29" t="s">
        <v>58</v>
      </c>
      <c r="D13" s="31" t="s">
        <v>59</v>
      </c>
    </row>
    <row r="14" spans="2:4" ht="22.6" customHeight="1" thickBot="1" x14ac:dyDescent="0.3">
      <c r="B14" s="32">
        <v>43197</v>
      </c>
      <c r="C14" s="29" t="s">
        <v>60</v>
      </c>
      <c r="D14" s="31" t="s">
        <v>61</v>
      </c>
    </row>
    <row r="15" spans="2:4" ht="30.75" customHeight="1" thickBot="1" x14ac:dyDescent="0.3">
      <c r="B15" s="28" t="s">
        <v>62</v>
      </c>
      <c r="C15" s="29" t="s">
        <v>63</v>
      </c>
      <c r="D15" s="33" t="s">
        <v>64</v>
      </c>
    </row>
    <row r="16" spans="2:4" ht="48.75" customHeight="1" thickBot="1" x14ac:dyDescent="0.3">
      <c r="B16" s="32">
        <v>43108</v>
      </c>
      <c r="C16" s="29" t="s">
        <v>65</v>
      </c>
      <c r="D16" s="31" t="s">
        <v>66</v>
      </c>
    </row>
    <row r="17" spans="2:4" ht="19.55" customHeight="1" thickBot="1" x14ac:dyDescent="0.3">
      <c r="B17" s="32">
        <v>43139</v>
      </c>
      <c r="C17" s="29" t="s">
        <v>67</v>
      </c>
      <c r="D17" s="31" t="s">
        <v>68</v>
      </c>
    </row>
    <row r="18" spans="2:4" ht="19.55" customHeight="1" thickBot="1" x14ac:dyDescent="0.3">
      <c r="B18" s="32">
        <v>43167</v>
      </c>
      <c r="C18" s="29" t="s">
        <v>69</v>
      </c>
      <c r="D18" s="31" t="s">
        <v>70</v>
      </c>
    </row>
    <row r="19" spans="2:4" ht="19.55" customHeight="1" thickBot="1" x14ac:dyDescent="0.3">
      <c r="B19" s="32">
        <v>43198</v>
      </c>
      <c r="C19" s="29" t="s">
        <v>71</v>
      </c>
      <c r="D19" s="31" t="s">
        <v>72</v>
      </c>
    </row>
    <row r="20" spans="2:4" ht="19.55" customHeight="1" thickBot="1" x14ac:dyDescent="0.3">
      <c r="B20" s="32">
        <v>43228</v>
      </c>
      <c r="C20" s="29" t="s">
        <v>73</v>
      </c>
      <c r="D20" s="31" t="s">
        <v>74</v>
      </c>
    </row>
    <row r="21" spans="2:4" ht="31.6" customHeight="1" thickBot="1" x14ac:dyDescent="0.3">
      <c r="B21" s="28" t="s">
        <v>75</v>
      </c>
      <c r="C21" s="29" t="s">
        <v>76</v>
      </c>
      <c r="D21" s="31" t="s">
        <v>77</v>
      </c>
    </row>
    <row r="22" spans="2:4" ht="35.35" customHeight="1" thickBot="1" x14ac:dyDescent="0.3">
      <c r="B22" s="32">
        <v>43109</v>
      </c>
      <c r="C22" s="29" t="s">
        <v>78</v>
      </c>
      <c r="D22" s="31" t="s">
        <v>79</v>
      </c>
    </row>
    <row r="23" spans="2:4" ht="35.35" customHeight="1" thickBot="1" x14ac:dyDescent="0.3">
      <c r="B23" s="32">
        <v>43140</v>
      </c>
      <c r="C23" s="29" t="s">
        <v>80</v>
      </c>
      <c r="D23" s="31" t="s">
        <v>81</v>
      </c>
    </row>
    <row r="24" spans="2:4" ht="35.35" customHeight="1" thickBot="1" x14ac:dyDescent="0.3">
      <c r="B24" s="32">
        <v>43168</v>
      </c>
      <c r="C24" s="29" t="s">
        <v>82</v>
      </c>
      <c r="D24" s="31" t="s">
        <v>83</v>
      </c>
    </row>
    <row r="25" spans="2:4" ht="20.25" customHeight="1" thickBot="1" x14ac:dyDescent="0.3">
      <c r="B25" s="28" t="s">
        <v>84</v>
      </c>
      <c r="C25" s="29" t="s">
        <v>85</v>
      </c>
      <c r="D25" s="31" t="s">
        <v>86</v>
      </c>
    </row>
    <row r="26" spans="2:4" ht="32.299999999999997" customHeight="1" thickBot="1" x14ac:dyDescent="0.3">
      <c r="B26" s="28" t="s">
        <v>87</v>
      </c>
      <c r="C26" s="29" t="s">
        <v>88</v>
      </c>
      <c r="D26" s="31" t="s">
        <v>89</v>
      </c>
    </row>
    <row r="27" spans="2:4" ht="20.25" customHeight="1" thickBot="1" x14ac:dyDescent="0.3">
      <c r="B27" s="28" t="s">
        <v>90</v>
      </c>
      <c r="C27" s="29" t="s">
        <v>91</v>
      </c>
      <c r="D27" s="31" t="s">
        <v>92</v>
      </c>
    </row>
    <row r="28" spans="2:4" ht="20.25" customHeight="1" thickBot="1" x14ac:dyDescent="0.3">
      <c r="B28" s="32">
        <v>43112</v>
      </c>
      <c r="C28" s="29" t="s">
        <v>93</v>
      </c>
      <c r="D28" s="31" t="s">
        <v>94</v>
      </c>
    </row>
    <row r="29" spans="2:4" ht="19.55" customHeight="1" thickBot="1" x14ac:dyDescent="0.3">
      <c r="B29" s="32">
        <v>43143</v>
      </c>
      <c r="C29" s="29" t="s">
        <v>95</v>
      </c>
      <c r="D29" s="31" t="s">
        <v>96</v>
      </c>
    </row>
    <row r="30" spans="2:4" ht="19.55" customHeight="1" thickBot="1" x14ac:dyDescent="0.3">
      <c r="B30" s="32">
        <v>43171</v>
      </c>
      <c r="C30" s="29" t="s">
        <v>97</v>
      </c>
      <c r="D30" s="31" t="s">
        <v>98</v>
      </c>
    </row>
    <row r="31" spans="2:4" ht="19.55" customHeight="1" thickBot="1" x14ac:dyDescent="0.3">
      <c r="B31" s="32">
        <v>43202</v>
      </c>
      <c r="C31" s="29" t="s">
        <v>99</v>
      </c>
      <c r="D31" s="31" t="s">
        <v>100</v>
      </c>
    </row>
    <row r="32" spans="2:4" ht="21.75" customHeight="1" thickBot="1" x14ac:dyDescent="0.3">
      <c r="B32" s="32">
        <v>43232</v>
      </c>
      <c r="C32" s="29" t="s">
        <v>101</v>
      </c>
      <c r="D32" s="31" t="s">
        <v>102</v>
      </c>
    </row>
    <row r="33" spans="2:4" ht="30.1" customHeight="1" thickBot="1" x14ac:dyDescent="0.3">
      <c r="B33" s="28" t="s">
        <v>103</v>
      </c>
      <c r="C33" s="29" t="s">
        <v>104</v>
      </c>
      <c r="D33" s="31" t="s">
        <v>105</v>
      </c>
    </row>
    <row r="34" spans="2:4" ht="21.1" customHeight="1" thickBot="1" x14ac:dyDescent="0.3">
      <c r="B34" s="32">
        <v>43113</v>
      </c>
      <c r="C34" s="29" t="s">
        <v>106</v>
      </c>
      <c r="D34" s="31" t="s">
        <v>107</v>
      </c>
    </row>
    <row r="35" spans="2:4" ht="20.25" customHeight="1" thickBot="1" x14ac:dyDescent="0.3">
      <c r="B35" s="32">
        <v>43144</v>
      </c>
      <c r="C35" s="29" t="s">
        <v>108</v>
      </c>
      <c r="D35" s="31" t="s">
        <v>109</v>
      </c>
    </row>
    <row r="36" spans="2:4" ht="19.55" customHeight="1" thickBot="1" x14ac:dyDescent="0.3">
      <c r="B36" s="32">
        <v>43172</v>
      </c>
      <c r="C36" s="29" t="s">
        <v>110</v>
      </c>
      <c r="D36" s="34" t="s">
        <v>111</v>
      </c>
    </row>
    <row r="37" spans="2:4" ht="19.55" customHeight="1" thickBot="1" x14ac:dyDescent="0.3">
      <c r="B37" s="32">
        <v>43203</v>
      </c>
      <c r="C37" s="53" t="s">
        <v>112</v>
      </c>
      <c r="D37" s="51" t="s">
        <v>113</v>
      </c>
    </row>
    <row r="38" spans="2:4" ht="19.55" customHeight="1" thickBot="1" x14ac:dyDescent="0.3">
      <c r="B38" s="52" t="s">
        <v>114</v>
      </c>
      <c r="C38" s="54" t="s">
        <v>115</v>
      </c>
      <c r="D38" s="31" t="s">
        <v>176</v>
      </c>
    </row>
  </sheetData>
  <mergeCells count="2">
    <mergeCell ref="C2:C3"/>
    <mergeCell ref="D2:D3"/>
  </mergeCells>
  <pageMargins left="0.70000000000000007" right="0.70000000000000007" top="0.75" bottom="0.75" header="0.30000000000000004" footer="0.3000000000000000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25"/>
  <sheetViews>
    <sheetView topLeftCell="A4" workbookViewId="0">
      <selection activeCell="H11" sqref="H11"/>
    </sheetView>
  </sheetViews>
  <sheetFormatPr defaultRowHeight="14.3" x14ac:dyDescent="0.25"/>
  <cols>
    <col min="1" max="2" width="9.125" style="25" customWidth="1"/>
    <col min="3" max="3" width="37.125" style="25" customWidth="1"/>
    <col min="4" max="4" width="30" style="25" customWidth="1"/>
    <col min="5" max="258" width="9.125" style="25" customWidth="1"/>
    <col min="259" max="259" width="37.125" style="25" customWidth="1"/>
    <col min="260" max="260" width="30" style="25" customWidth="1"/>
    <col min="261" max="514" width="9.125" style="25" customWidth="1"/>
    <col min="515" max="515" width="37.125" style="25" customWidth="1"/>
    <col min="516" max="516" width="30" style="25" customWidth="1"/>
    <col min="517" max="770" width="9.125" style="25" customWidth="1"/>
    <col min="771" max="771" width="37.125" style="25" customWidth="1"/>
    <col min="772" max="772" width="30" style="25" customWidth="1"/>
    <col min="773" max="1026" width="9.125" style="25" customWidth="1"/>
    <col min="1027" max="1027" width="37.125" style="25" customWidth="1"/>
    <col min="1028" max="1028" width="30" style="25" customWidth="1"/>
    <col min="1029" max="1282" width="9.125" style="25" customWidth="1"/>
    <col min="1283" max="1283" width="37.125" style="25" customWidth="1"/>
    <col min="1284" max="1284" width="30" style="25" customWidth="1"/>
    <col min="1285" max="1538" width="9.125" style="25" customWidth="1"/>
    <col min="1539" max="1539" width="37.125" style="25" customWidth="1"/>
    <col min="1540" max="1540" width="30" style="25" customWidth="1"/>
    <col min="1541" max="1794" width="9.125" style="25" customWidth="1"/>
    <col min="1795" max="1795" width="37.125" style="25" customWidth="1"/>
    <col min="1796" max="1796" width="30" style="25" customWidth="1"/>
    <col min="1797" max="2050" width="9.125" style="25" customWidth="1"/>
    <col min="2051" max="2051" width="37.125" style="25" customWidth="1"/>
    <col min="2052" max="2052" width="30" style="25" customWidth="1"/>
    <col min="2053" max="2306" width="9.125" style="25" customWidth="1"/>
    <col min="2307" max="2307" width="37.125" style="25" customWidth="1"/>
    <col min="2308" max="2308" width="30" style="25" customWidth="1"/>
    <col min="2309" max="2562" width="9.125" style="25" customWidth="1"/>
    <col min="2563" max="2563" width="37.125" style="25" customWidth="1"/>
    <col min="2564" max="2564" width="30" style="25" customWidth="1"/>
    <col min="2565" max="2818" width="9.125" style="25" customWidth="1"/>
    <col min="2819" max="2819" width="37.125" style="25" customWidth="1"/>
    <col min="2820" max="2820" width="30" style="25" customWidth="1"/>
    <col min="2821" max="3074" width="9.125" style="25" customWidth="1"/>
    <col min="3075" max="3075" width="37.125" style="25" customWidth="1"/>
    <col min="3076" max="3076" width="30" style="25" customWidth="1"/>
    <col min="3077" max="3330" width="9.125" style="25" customWidth="1"/>
    <col min="3331" max="3331" width="37.125" style="25" customWidth="1"/>
    <col min="3332" max="3332" width="30" style="25" customWidth="1"/>
    <col min="3333" max="3586" width="9.125" style="25" customWidth="1"/>
    <col min="3587" max="3587" width="37.125" style="25" customWidth="1"/>
    <col min="3588" max="3588" width="30" style="25" customWidth="1"/>
    <col min="3589" max="3842" width="9.125" style="25" customWidth="1"/>
    <col min="3843" max="3843" width="37.125" style="25" customWidth="1"/>
    <col min="3844" max="3844" width="30" style="25" customWidth="1"/>
    <col min="3845" max="4098" width="9.125" style="25" customWidth="1"/>
    <col min="4099" max="4099" width="37.125" style="25" customWidth="1"/>
    <col min="4100" max="4100" width="30" style="25" customWidth="1"/>
    <col min="4101" max="4354" width="9.125" style="25" customWidth="1"/>
    <col min="4355" max="4355" width="37.125" style="25" customWidth="1"/>
    <col min="4356" max="4356" width="30" style="25" customWidth="1"/>
    <col min="4357" max="4610" width="9.125" style="25" customWidth="1"/>
    <col min="4611" max="4611" width="37.125" style="25" customWidth="1"/>
    <col min="4612" max="4612" width="30" style="25" customWidth="1"/>
    <col min="4613" max="4866" width="9.125" style="25" customWidth="1"/>
    <col min="4867" max="4867" width="37.125" style="25" customWidth="1"/>
    <col min="4868" max="4868" width="30" style="25" customWidth="1"/>
    <col min="4869" max="5122" width="9.125" style="25" customWidth="1"/>
    <col min="5123" max="5123" width="37.125" style="25" customWidth="1"/>
    <col min="5124" max="5124" width="30" style="25" customWidth="1"/>
    <col min="5125" max="5378" width="9.125" style="25" customWidth="1"/>
    <col min="5379" max="5379" width="37.125" style="25" customWidth="1"/>
    <col min="5380" max="5380" width="30" style="25" customWidth="1"/>
    <col min="5381" max="5634" width="9.125" style="25" customWidth="1"/>
    <col min="5635" max="5635" width="37.125" style="25" customWidth="1"/>
    <col min="5636" max="5636" width="30" style="25" customWidth="1"/>
    <col min="5637" max="5890" width="9.125" style="25" customWidth="1"/>
    <col min="5891" max="5891" width="37.125" style="25" customWidth="1"/>
    <col min="5892" max="5892" width="30" style="25" customWidth="1"/>
    <col min="5893" max="6146" width="9.125" style="25" customWidth="1"/>
    <col min="6147" max="6147" width="37.125" style="25" customWidth="1"/>
    <col min="6148" max="6148" width="30" style="25" customWidth="1"/>
    <col min="6149" max="6402" width="9.125" style="25" customWidth="1"/>
    <col min="6403" max="6403" width="37.125" style="25" customWidth="1"/>
    <col min="6404" max="6404" width="30" style="25" customWidth="1"/>
    <col min="6405" max="6658" width="9.125" style="25" customWidth="1"/>
    <col min="6659" max="6659" width="37.125" style="25" customWidth="1"/>
    <col min="6660" max="6660" width="30" style="25" customWidth="1"/>
    <col min="6661" max="6914" width="9.125" style="25" customWidth="1"/>
    <col min="6915" max="6915" width="37.125" style="25" customWidth="1"/>
    <col min="6916" max="6916" width="30" style="25" customWidth="1"/>
    <col min="6917" max="7170" width="9.125" style="25" customWidth="1"/>
    <col min="7171" max="7171" width="37.125" style="25" customWidth="1"/>
    <col min="7172" max="7172" width="30" style="25" customWidth="1"/>
    <col min="7173" max="7426" width="9.125" style="25" customWidth="1"/>
    <col min="7427" max="7427" width="37.125" style="25" customWidth="1"/>
    <col min="7428" max="7428" width="30" style="25" customWidth="1"/>
    <col min="7429" max="7682" width="9.125" style="25" customWidth="1"/>
    <col min="7683" max="7683" width="37.125" style="25" customWidth="1"/>
    <col min="7684" max="7684" width="30" style="25" customWidth="1"/>
    <col min="7685" max="7938" width="9.125" style="25" customWidth="1"/>
    <col min="7939" max="7939" width="37.125" style="25" customWidth="1"/>
    <col min="7940" max="7940" width="30" style="25" customWidth="1"/>
    <col min="7941" max="8194" width="9.125" style="25" customWidth="1"/>
    <col min="8195" max="8195" width="37.125" style="25" customWidth="1"/>
    <col min="8196" max="8196" width="30" style="25" customWidth="1"/>
    <col min="8197" max="8450" width="9.125" style="25" customWidth="1"/>
    <col min="8451" max="8451" width="37.125" style="25" customWidth="1"/>
    <col min="8452" max="8452" width="30" style="25" customWidth="1"/>
    <col min="8453" max="8706" width="9.125" style="25" customWidth="1"/>
    <col min="8707" max="8707" width="37.125" style="25" customWidth="1"/>
    <col min="8708" max="8708" width="30" style="25" customWidth="1"/>
    <col min="8709" max="8962" width="9.125" style="25" customWidth="1"/>
    <col min="8963" max="8963" width="37.125" style="25" customWidth="1"/>
    <col min="8964" max="8964" width="30" style="25" customWidth="1"/>
    <col min="8965" max="9218" width="9.125" style="25" customWidth="1"/>
    <col min="9219" max="9219" width="37.125" style="25" customWidth="1"/>
    <col min="9220" max="9220" width="30" style="25" customWidth="1"/>
    <col min="9221" max="9474" width="9.125" style="25" customWidth="1"/>
    <col min="9475" max="9475" width="37.125" style="25" customWidth="1"/>
    <col min="9476" max="9476" width="30" style="25" customWidth="1"/>
    <col min="9477" max="9730" width="9.125" style="25" customWidth="1"/>
    <col min="9731" max="9731" width="37.125" style="25" customWidth="1"/>
    <col min="9732" max="9732" width="30" style="25" customWidth="1"/>
    <col min="9733" max="9986" width="9.125" style="25" customWidth="1"/>
    <col min="9987" max="9987" width="37.125" style="25" customWidth="1"/>
    <col min="9988" max="9988" width="30" style="25" customWidth="1"/>
    <col min="9989" max="10242" width="9.125" style="25" customWidth="1"/>
    <col min="10243" max="10243" width="37.125" style="25" customWidth="1"/>
    <col min="10244" max="10244" width="30" style="25" customWidth="1"/>
    <col min="10245" max="10498" width="9.125" style="25" customWidth="1"/>
    <col min="10499" max="10499" width="37.125" style="25" customWidth="1"/>
    <col min="10500" max="10500" width="30" style="25" customWidth="1"/>
    <col min="10501" max="10754" width="9.125" style="25" customWidth="1"/>
    <col min="10755" max="10755" width="37.125" style="25" customWidth="1"/>
    <col min="10756" max="10756" width="30" style="25" customWidth="1"/>
    <col min="10757" max="11010" width="9.125" style="25" customWidth="1"/>
    <col min="11011" max="11011" width="37.125" style="25" customWidth="1"/>
    <col min="11012" max="11012" width="30" style="25" customWidth="1"/>
    <col min="11013" max="11266" width="9.125" style="25" customWidth="1"/>
    <col min="11267" max="11267" width="37.125" style="25" customWidth="1"/>
    <col min="11268" max="11268" width="30" style="25" customWidth="1"/>
    <col min="11269" max="11522" width="9.125" style="25" customWidth="1"/>
    <col min="11523" max="11523" width="37.125" style="25" customWidth="1"/>
    <col min="11524" max="11524" width="30" style="25" customWidth="1"/>
    <col min="11525" max="11778" width="9.125" style="25" customWidth="1"/>
    <col min="11779" max="11779" width="37.125" style="25" customWidth="1"/>
    <col min="11780" max="11780" width="30" style="25" customWidth="1"/>
    <col min="11781" max="12034" width="9.125" style="25" customWidth="1"/>
    <col min="12035" max="12035" width="37.125" style="25" customWidth="1"/>
    <col min="12036" max="12036" width="30" style="25" customWidth="1"/>
    <col min="12037" max="12290" width="9.125" style="25" customWidth="1"/>
    <col min="12291" max="12291" width="37.125" style="25" customWidth="1"/>
    <col min="12292" max="12292" width="30" style="25" customWidth="1"/>
    <col min="12293" max="12546" width="9.125" style="25" customWidth="1"/>
    <col min="12547" max="12547" width="37.125" style="25" customWidth="1"/>
    <col min="12548" max="12548" width="30" style="25" customWidth="1"/>
    <col min="12549" max="12802" width="9.125" style="25" customWidth="1"/>
    <col min="12803" max="12803" width="37.125" style="25" customWidth="1"/>
    <col min="12804" max="12804" width="30" style="25" customWidth="1"/>
    <col min="12805" max="13058" width="9.125" style="25" customWidth="1"/>
    <col min="13059" max="13059" width="37.125" style="25" customWidth="1"/>
    <col min="13060" max="13060" width="30" style="25" customWidth="1"/>
    <col min="13061" max="13314" width="9.125" style="25" customWidth="1"/>
    <col min="13315" max="13315" width="37.125" style="25" customWidth="1"/>
    <col min="13316" max="13316" width="30" style="25" customWidth="1"/>
    <col min="13317" max="13570" width="9.125" style="25" customWidth="1"/>
    <col min="13571" max="13571" width="37.125" style="25" customWidth="1"/>
    <col min="13572" max="13572" width="30" style="25" customWidth="1"/>
    <col min="13573" max="13826" width="9.125" style="25" customWidth="1"/>
    <col min="13827" max="13827" width="37.125" style="25" customWidth="1"/>
    <col min="13828" max="13828" width="30" style="25" customWidth="1"/>
    <col min="13829" max="14082" width="9.125" style="25" customWidth="1"/>
    <col min="14083" max="14083" width="37.125" style="25" customWidth="1"/>
    <col min="14084" max="14084" width="30" style="25" customWidth="1"/>
    <col min="14085" max="14338" width="9.125" style="25" customWidth="1"/>
    <col min="14339" max="14339" width="37.125" style="25" customWidth="1"/>
    <col min="14340" max="14340" width="30" style="25" customWidth="1"/>
    <col min="14341" max="14594" width="9.125" style="25" customWidth="1"/>
    <col min="14595" max="14595" width="37.125" style="25" customWidth="1"/>
    <col min="14596" max="14596" width="30" style="25" customWidth="1"/>
    <col min="14597" max="14850" width="9.125" style="25" customWidth="1"/>
    <col min="14851" max="14851" width="37.125" style="25" customWidth="1"/>
    <col min="14852" max="14852" width="30" style="25" customWidth="1"/>
    <col min="14853" max="15106" width="9.125" style="25" customWidth="1"/>
    <col min="15107" max="15107" width="37.125" style="25" customWidth="1"/>
    <col min="15108" max="15108" width="30" style="25" customWidth="1"/>
    <col min="15109" max="15362" width="9.125" style="25" customWidth="1"/>
    <col min="15363" max="15363" width="37.125" style="25" customWidth="1"/>
    <col min="15364" max="15364" width="30" style="25" customWidth="1"/>
    <col min="15365" max="15618" width="9.125" style="25" customWidth="1"/>
    <col min="15619" max="15619" width="37.125" style="25" customWidth="1"/>
    <col min="15620" max="15620" width="30" style="25" customWidth="1"/>
    <col min="15621" max="15874" width="9.125" style="25" customWidth="1"/>
    <col min="15875" max="15875" width="37.125" style="25" customWidth="1"/>
    <col min="15876" max="15876" width="30" style="25" customWidth="1"/>
    <col min="15877" max="16130" width="9.125" style="25" customWidth="1"/>
    <col min="16131" max="16131" width="37.125" style="25" customWidth="1"/>
    <col min="16132" max="16132" width="30" style="25" customWidth="1"/>
    <col min="16133" max="16384" width="9.125" style="25" customWidth="1"/>
  </cols>
  <sheetData>
    <row r="2" spans="2:12" ht="15.65" x14ac:dyDescent="0.25">
      <c r="B2" s="35" t="s">
        <v>116</v>
      </c>
    </row>
    <row r="3" spans="2:12" ht="16.3" thickBot="1" x14ac:dyDescent="0.3">
      <c r="B3" s="36"/>
    </row>
    <row r="4" spans="2:12" ht="39.1" customHeight="1" thickBot="1" x14ac:dyDescent="0.3">
      <c r="B4" s="26" t="s">
        <v>29</v>
      </c>
      <c r="C4" s="26" t="s">
        <v>117</v>
      </c>
      <c r="D4" s="26" t="s">
        <v>118</v>
      </c>
    </row>
    <row r="5" spans="2:12" ht="16.3" thickBot="1" x14ac:dyDescent="0.3">
      <c r="B5" s="37" t="s">
        <v>33</v>
      </c>
      <c r="C5" s="38" t="s">
        <v>119</v>
      </c>
      <c r="D5" s="39" t="s">
        <v>120</v>
      </c>
      <c r="E5" s="40"/>
    </row>
    <row r="6" spans="2:12" ht="32.950000000000003" customHeight="1" thickBot="1" x14ac:dyDescent="0.3">
      <c r="B6" s="28" t="s">
        <v>36</v>
      </c>
      <c r="C6" s="29" t="s">
        <v>121</v>
      </c>
      <c r="D6" s="27" t="s">
        <v>122</v>
      </c>
      <c r="E6" s="40"/>
    </row>
    <row r="7" spans="2:12" ht="32.950000000000003" customHeight="1" thickBot="1" x14ac:dyDescent="0.3">
      <c r="B7" s="28" t="s">
        <v>39</v>
      </c>
      <c r="C7" s="29" t="s">
        <v>123</v>
      </c>
      <c r="D7" s="27" t="s">
        <v>124</v>
      </c>
      <c r="E7" s="40"/>
    </row>
    <row r="8" spans="2:12" ht="18" customHeight="1" thickBot="1" x14ac:dyDescent="0.3">
      <c r="B8" s="28" t="s">
        <v>42</v>
      </c>
      <c r="C8" s="29" t="s">
        <v>125</v>
      </c>
      <c r="D8" s="27" t="s">
        <v>126</v>
      </c>
      <c r="E8" s="40"/>
    </row>
    <row r="9" spans="2:12" ht="19.55" customHeight="1" thickBot="1" x14ac:dyDescent="0.3">
      <c r="B9" s="28" t="s">
        <v>45</v>
      </c>
      <c r="C9" s="29" t="s">
        <v>127</v>
      </c>
      <c r="D9" s="27" t="s">
        <v>128</v>
      </c>
      <c r="E9" s="40"/>
    </row>
    <row r="10" spans="2:12" ht="19.55" customHeight="1" thickBot="1" x14ac:dyDescent="0.3">
      <c r="B10" s="28" t="s">
        <v>48</v>
      </c>
      <c r="C10" s="29" t="s">
        <v>129</v>
      </c>
      <c r="D10" s="27" t="s">
        <v>130</v>
      </c>
      <c r="E10" s="40"/>
    </row>
    <row r="11" spans="2:12" ht="19.55" customHeight="1" thickBot="1" x14ac:dyDescent="0.3">
      <c r="B11" s="28" t="s">
        <v>51</v>
      </c>
      <c r="C11" s="29" t="s">
        <v>131</v>
      </c>
      <c r="D11" s="27" t="s">
        <v>132</v>
      </c>
      <c r="E11" s="40"/>
    </row>
    <row r="12" spans="2:12" ht="32.950000000000003" customHeight="1" thickBot="1" x14ac:dyDescent="0.35">
      <c r="B12" s="28" t="s">
        <v>62</v>
      </c>
      <c r="C12" s="29" t="s">
        <v>133</v>
      </c>
      <c r="D12" s="27" t="s">
        <v>134</v>
      </c>
      <c r="E12" s="40"/>
      <c r="L12" s="107" t="s">
        <v>188</v>
      </c>
    </row>
    <row r="13" spans="2:12" ht="13.6" customHeight="1" thickBot="1" x14ac:dyDescent="0.3">
      <c r="B13" s="28" t="s">
        <v>75</v>
      </c>
      <c r="C13" s="29" t="s">
        <v>135</v>
      </c>
      <c r="D13" s="27" t="s">
        <v>136</v>
      </c>
      <c r="E13" s="40"/>
    </row>
    <row r="14" spans="2:12" ht="32.950000000000003" customHeight="1" thickBot="1" x14ac:dyDescent="0.3">
      <c r="B14" s="28" t="s">
        <v>84</v>
      </c>
      <c r="C14" s="29" t="s">
        <v>137</v>
      </c>
      <c r="D14" s="27" t="s">
        <v>138</v>
      </c>
      <c r="E14" s="40"/>
    </row>
    <row r="15" spans="2:12" ht="18.7" customHeight="1" thickBot="1" x14ac:dyDescent="0.3">
      <c r="B15" s="28" t="s">
        <v>87</v>
      </c>
      <c r="C15" s="29" t="s">
        <v>139</v>
      </c>
      <c r="D15" s="27" t="s">
        <v>140</v>
      </c>
      <c r="E15" s="40"/>
    </row>
    <row r="16" spans="2:12" ht="18" customHeight="1" thickBot="1" x14ac:dyDescent="0.3">
      <c r="B16" s="28" t="s">
        <v>90</v>
      </c>
      <c r="C16" s="29" t="s">
        <v>141</v>
      </c>
      <c r="D16" s="94" t="s">
        <v>142</v>
      </c>
      <c r="E16" s="40"/>
    </row>
    <row r="17" spans="2:5" ht="32.950000000000003" customHeight="1" thickBot="1" x14ac:dyDescent="0.3">
      <c r="B17" s="28" t="s">
        <v>103</v>
      </c>
      <c r="C17" s="93" t="s">
        <v>143</v>
      </c>
      <c r="D17" s="94" t="s">
        <v>144</v>
      </c>
      <c r="E17" s="41"/>
    </row>
    <row r="18" spans="2:5" ht="32.950000000000003" customHeight="1" thickBot="1" x14ac:dyDescent="0.3">
      <c r="B18" s="28" t="s">
        <v>114</v>
      </c>
      <c r="C18" s="29" t="s">
        <v>145</v>
      </c>
      <c r="D18" s="27" t="s">
        <v>146</v>
      </c>
      <c r="E18" s="41"/>
    </row>
    <row r="19" spans="2:5" ht="45" customHeight="1" thickBot="1" x14ac:dyDescent="0.3">
      <c r="B19" s="28" t="s">
        <v>147</v>
      </c>
      <c r="C19" s="29" t="s">
        <v>148</v>
      </c>
      <c r="D19" s="27" t="s">
        <v>149</v>
      </c>
      <c r="E19" s="41"/>
    </row>
    <row r="20" spans="2:5" ht="18" customHeight="1" thickBot="1" x14ac:dyDescent="0.3">
      <c r="B20" s="28" t="s">
        <v>150</v>
      </c>
      <c r="C20" s="29" t="s">
        <v>151</v>
      </c>
      <c r="D20" s="27" t="s">
        <v>152</v>
      </c>
      <c r="E20" s="41"/>
    </row>
    <row r="21" spans="2:5" ht="32.950000000000003" customHeight="1" thickBot="1" x14ac:dyDescent="0.3">
      <c r="B21" s="28" t="s">
        <v>153</v>
      </c>
      <c r="C21" s="29" t="s">
        <v>154</v>
      </c>
      <c r="D21" s="27" t="s">
        <v>155</v>
      </c>
      <c r="E21" s="41"/>
    </row>
    <row r="22" spans="2:5" ht="18" customHeight="1" thickBot="1" x14ac:dyDescent="0.3">
      <c r="B22" s="28" t="s">
        <v>156</v>
      </c>
      <c r="C22" s="29" t="s">
        <v>157</v>
      </c>
      <c r="D22" s="27" t="s">
        <v>158</v>
      </c>
      <c r="E22" s="41"/>
    </row>
    <row r="23" spans="2:5" ht="32.950000000000003" customHeight="1" thickBot="1" x14ac:dyDescent="0.3">
      <c r="B23" s="28" t="s">
        <v>159</v>
      </c>
      <c r="C23" s="29" t="s">
        <v>160</v>
      </c>
      <c r="D23" s="27" t="s">
        <v>161</v>
      </c>
      <c r="E23" s="41"/>
    </row>
    <row r="24" spans="2:5" ht="32.950000000000003" customHeight="1" thickBot="1" x14ac:dyDescent="0.3">
      <c r="B24" s="28" t="s">
        <v>162</v>
      </c>
      <c r="C24" s="29" t="s">
        <v>163</v>
      </c>
      <c r="D24" s="27" t="s">
        <v>164</v>
      </c>
      <c r="E24" s="41"/>
    </row>
    <row r="25" spans="2:5" ht="16.3" thickBot="1" x14ac:dyDescent="0.3">
      <c r="B25" s="28" t="s">
        <v>165</v>
      </c>
      <c r="C25" s="29" t="s">
        <v>115</v>
      </c>
      <c r="D25" s="27" t="s">
        <v>166</v>
      </c>
    </row>
  </sheetData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"/>
  <sheetViews>
    <sheetView topLeftCell="B1" workbookViewId="0">
      <selection sqref="A1:F1"/>
    </sheetView>
  </sheetViews>
  <sheetFormatPr defaultColWidth="9.125" defaultRowHeight="16.3" x14ac:dyDescent="0.3"/>
  <cols>
    <col min="1" max="1" width="26.125" style="1" hidden="1" customWidth="1"/>
    <col min="2" max="2" width="10.625" style="1" customWidth="1"/>
    <col min="3" max="3" width="4.375" style="1" customWidth="1"/>
    <col min="4" max="4" width="30.125" style="1" customWidth="1"/>
    <col min="5" max="5" width="8.875" style="1" customWidth="1"/>
    <col min="6" max="7" width="21.25" style="1" customWidth="1"/>
    <col min="8" max="8" width="8.375" style="1" customWidth="1"/>
    <col min="9" max="9" width="9.625" style="1" customWidth="1"/>
    <col min="10" max="10" width="13.75" style="1" customWidth="1"/>
    <col min="11" max="11" width="13" style="1" customWidth="1"/>
    <col min="12" max="12" width="48.875" style="1" customWidth="1"/>
    <col min="13" max="16384" width="9.125" style="1"/>
  </cols>
  <sheetData>
    <row r="1" spans="1:13" ht="16.5" customHeight="1" x14ac:dyDescent="0.3">
      <c r="B1" s="306" t="s">
        <v>1</v>
      </c>
      <c r="D1" s="307" t="s">
        <v>8</v>
      </c>
      <c r="E1" s="307" t="s">
        <v>7</v>
      </c>
      <c r="F1" s="307" t="s">
        <v>6</v>
      </c>
      <c r="G1" s="309" t="s">
        <v>5</v>
      </c>
      <c r="H1" s="310" t="s">
        <v>9</v>
      </c>
      <c r="I1" s="297" t="s">
        <v>4</v>
      </c>
      <c r="J1" s="299" t="s">
        <v>3</v>
      </c>
      <c r="K1" s="301" t="s">
        <v>2</v>
      </c>
      <c r="L1" s="303"/>
    </row>
    <row r="2" spans="1:13" ht="16.5" customHeight="1" x14ac:dyDescent="0.3">
      <c r="B2" s="306"/>
      <c r="D2" s="308"/>
      <c r="E2" s="308"/>
      <c r="F2" s="308"/>
      <c r="G2" s="298"/>
      <c r="H2" s="311"/>
      <c r="I2" s="298"/>
      <c r="J2" s="300"/>
      <c r="K2" s="302"/>
      <c r="L2" s="304"/>
    </row>
    <row r="3" spans="1:13" ht="163.55000000000001" customHeight="1" thickBot="1" x14ac:dyDescent="0.35">
      <c r="B3" s="306"/>
      <c r="D3" s="308"/>
      <c r="E3" s="308"/>
      <c r="F3" s="308"/>
      <c r="G3" s="298"/>
      <c r="H3" s="311"/>
      <c r="I3" s="298"/>
      <c r="J3" s="300"/>
      <c r="K3" s="302"/>
      <c r="L3" s="305"/>
      <c r="M3" s="7">
        <v>4.1666666666666664E-2</v>
      </c>
    </row>
    <row r="4" spans="1:13" ht="17" thickBot="1" x14ac:dyDescent="0.35">
      <c r="A4" s="20"/>
      <c r="B4" s="21">
        <v>2</v>
      </c>
      <c r="C4" s="21">
        <v>3</v>
      </c>
      <c r="D4" s="21">
        <v>4</v>
      </c>
      <c r="E4" s="21">
        <v>5</v>
      </c>
      <c r="F4" s="21">
        <v>6</v>
      </c>
      <c r="G4" s="21">
        <v>7</v>
      </c>
      <c r="H4" s="21">
        <v>8</v>
      </c>
      <c r="I4" s="21">
        <v>9</v>
      </c>
      <c r="J4" s="21">
        <v>10</v>
      </c>
      <c r="K4" s="22"/>
      <c r="L4" s="23"/>
    </row>
    <row r="5" spans="1:13" x14ac:dyDescent="0.3">
      <c r="B5" s="10" t="s">
        <v>24</v>
      </c>
      <c r="C5" s="2" t="s">
        <v>26</v>
      </c>
      <c r="D5" s="15" t="s">
        <v>21</v>
      </c>
      <c r="E5" s="15"/>
      <c r="F5" s="17">
        <v>44207.981944444444</v>
      </c>
      <c r="G5" s="17">
        <v>44208.008333333331</v>
      </c>
      <c r="H5" s="18" t="s">
        <v>0</v>
      </c>
      <c r="I5" s="19">
        <f t="shared" ref="I5:I11" si="0">(G5-F5)/$M$3</f>
        <v>0.63333333330228925</v>
      </c>
      <c r="J5" s="15" t="s">
        <v>23</v>
      </c>
      <c r="K5" s="24"/>
      <c r="L5" s="9"/>
    </row>
    <row r="6" spans="1:13" ht="21.1" customHeight="1" x14ac:dyDescent="0.3">
      <c r="A6" s="2"/>
      <c r="B6" s="10" t="s">
        <v>10</v>
      </c>
      <c r="C6" s="2" t="s">
        <v>26</v>
      </c>
      <c r="D6" s="11" t="s">
        <v>14</v>
      </c>
      <c r="E6" s="12">
        <v>10</v>
      </c>
      <c r="F6" s="6">
        <v>44214.388888888891</v>
      </c>
      <c r="G6" s="6">
        <v>44214.430555555555</v>
      </c>
      <c r="H6" s="13" t="s">
        <v>11</v>
      </c>
      <c r="I6" s="3">
        <f t="shared" si="0"/>
        <v>0.99999999994179234</v>
      </c>
      <c r="J6" s="5" t="s">
        <v>12</v>
      </c>
      <c r="K6" s="8"/>
      <c r="L6" s="4" t="s">
        <v>15</v>
      </c>
    </row>
    <row r="7" spans="1:13" ht="18.7" customHeight="1" x14ac:dyDescent="0.3">
      <c r="A7" s="16"/>
      <c r="B7" s="10" t="s">
        <v>24</v>
      </c>
      <c r="C7" s="16" t="s">
        <v>22</v>
      </c>
      <c r="D7" s="11" t="s">
        <v>25</v>
      </c>
      <c r="E7" s="12"/>
      <c r="F7" s="6">
        <v>44220.243055555555</v>
      </c>
      <c r="G7" s="6">
        <v>44220.493055555555</v>
      </c>
      <c r="H7" s="13" t="s">
        <v>11</v>
      </c>
      <c r="I7" s="3">
        <f t="shared" si="0"/>
        <v>6</v>
      </c>
      <c r="J7" s="5" t="s">
        <v>27</v>
      </c>
      <c r="K7" s="8"/>
      <c r="L7" s="4" t="s">
        <v>28</v>
      </c>
    </row>
    <row r="8" spans="1:13" x14ac:dyDescent="0.3">
      <c r="B8" s="10" t="s">
        <v>10</v>
      </c>
      <c r="C8" s="2" t="s">
        <v>26</v>
      </c>
      <c r="D8" s="11" t="s">
        <v>20</v>
      </c>
      <c r="E8" s="12">
        <v>10</v>
      </c>
      <c r="F8" s="6">
        <v>44220.951388888891</v>
      </c>
      <c r="G8" s="6">
        <v>44220.989583333336</v>
      </c>
      <c r="H8" s="13" t="s">
        <v>0</v>
      </c>
      <c r="I8" s="3">
        <f t="shared" si="0"/>
        <v>0.91666666668606922</v>
      </c>
      <c r="J8" s="5" t="s">
        <v>12</v>
      </c>
      <c r="K8" s="8"/>
      <c r="L8" s="4" t="s">
        <v>16</v>
      </c>
    </row>
    <row r="9" spans="1:13" x14ac:dyDescent="0.3">
      <c r="B9" s="10" t="s">
        <v>10</v>
      </c>
      <c r="C9" s="2" t="s">
        <v>26</v>
      </c>
      <c r="D9" s="11" t="s">
        <v>17</v>
      </c>
      <c r="E9" s="12">
        <v>10</v>
      </c>
      <c r="F9" s="6">
        <v>44220.951388888891</v>
      </c>
      <c r="G9" s="6">
        <v>44220.982638888891</v>
      </c>
      <c r="H9" s="13" t="s">
        <v>0</v>
      </c>
      <c r="I9" s="3">
        <f t="shared" si="0"/>
        <v>0.75</v>
      </c>
      <c r="J9" s="5" t="s">
        <v>12</v>
      </c>
      <c r="K9" s="8"/>
      <c r="L9" s="4" t="s">
        <v>16</v>
      </c>
    </row>
    <row r="10" spans="1:13" x14ac:dyDescent="0.3">
      <c r="B10" s="10" t="s">
        <v>10</v>
      </c>
      <c r="C10" s="2" t="s">
        <v>26</v>
      </c>
      <c r="D10" s="11" t="s">
        <v>20</v>
      </c>
      <c r="E10" s="12">
        <v>10</v>
      </c>
      <c r="F10" s="6">
        <v>44223.431250000001</v>
      </c>
      <c r="G10" s="6">
        <v>44223.445833333331</v>
      </c>
      <c r="H10" s="13" t="s">
        <v>0</v>
      </c>
      <c r="I10" s="3">
        <f t="shared" si="0"/>
        <v>0.34999999991850927</v>
      </c>
      <c r="J10" s="5" t="s">
        <v>12</v>
      </c>
      <c r="K10" s="8"/>
      <c r="L10" s="4" t="s">
        <v>18</v>
      </c>
    </row>
    <row r="11" spans="1:13" x14ac:dyDescent="0.3">
      <c r="B11" s="10" t="s">
        <v>10</v>
      </c>
      <c r="C11" s="2" t="s">
        <v>26</v>
      </c>
      <c r="D11" s="11" t="s">
        <v>19</v>
      </c>
      <c r="E11" s="12">
        <v>10</v>
      </c>
      <c r="F11" s="6">
        <v>44225.416666666664</v>
      </c>
      <c r="G11" s="6">
        <v>44225.5</v>
      </c>
      <c r="H11" s="13" t="s">
        <v>11</v>
      </c>
      <c r="I11" s="3">
        <f t="shared" si="0"/>
        <v>2.0000000000582077</v>
      </c>
      <c r="J11" s="5" t="s">
        <v>12</v>
      </c>
      <c r="K11" s="8"/>
      <c r="L11" s="4" t="s">
        <v>13</v>
      </c>
    </row>
    <row r="16" spans="1:13" ht="23.8" x14ac:dyDescent="0.3">
      <c r="L16" s="14"/>
    </row>
    <row r="17" spans="12:12" ht="23.8" x14ac:dyDescent="0.3">
      <c r="L17" s="14"/>
    </row>
  </sheetData>
  <mergeCells count="10">
    <mergeCell ref="I1:I3"/>
    <mergeCell ref="J1:J3"/>
    <mergeCell ref="K1:K3"/>
    <mergeCell ref="L1:L3"/>
    <mergeCell ref="B1:B3"/>
    <mergeCell ref="D1:D3"/>
    <mergeCell ref="E1:E3"/>
    <mergeCell ref="F1:F3"/>
    <mergeCell ref="G1:G3"/>
    <mergeCell ref="H1:H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"/>
  <sheetViews>
    <sheetView topLeftCell="B1" workbookViewId="0">
      <selection activeCell="H11" sqref="H11"/>
    </sheetView>
  </sheetViews>
  <sheetFormatPr defaultColWidth="9.125" defaultRowHeight="16.3" x14ac:dyDescent="0.3"/>
  <cols>
    <col min="1" max="1" width="26.125" style="1" hidden="1" customWidth="1"/>
    <col min="2" max="2" width="10.625" style="1" customWidth="1"/>
    <col min="3" max="3" width="4.375" style="1" customWidth="1"/>
    <col min="4" max="4" width="30.125" style="1" customWidth="1"/>
    <col min="5" max="5" width="8.875" style="1" customWidth="1"/>
    <col min="6" max="7" width="21.25" style="1" customWidth="1"/>
    <col min="8" max="8" width="8.375" style="1" customWidth="1"/>
    <col min="9" max="9" width="9.625" style="1" customWidth="1"/>
    <col min="10" max="10" width="13.75" style="1" customWidth="1"/>
    <col min="11" max="11" width="13" style="1" customWidth="1"/>
    <col min="12" max="12" width="48.875" style="1" customWidth="1"/>
    <col min="13" max="16384" width="9.125" style="1"/>
  </cols>
  <sheetData>
    <row r="1" spans="1:13" ht="16.5" customHeight="1" x14ac:dyDescent="0.3">
      <c r="B1" s="306" t="s">
        <v>1</v>
      </c>
      <c r="D1" s="307" t="s">
        <v>8</v>
      </c>
      <c r="E1" s="307" t="s">
        <v>7</v>
      </c>
      <c r="F1" s="307" t="s">
        <v>6</v>
      </c>
      <c r="G1" s="309" t="s">
        <v>5</v>
      </c>
      <c r="H1" s="310" t="s">
        <v>9</v>
      </c>
      <c r="I1" s="297" t="s">
        <v>4</v>
      </c>
      <c r="J1" s="299" t="s">
        <v>3</v>
      </c>
      <c r="K1" s="301" t="s">
        <v>2</v>
      </c>
      <c r="L1" s="303"/>
    </row>
    <row r="2" spans="1:13" ht="16.5" customHeight="1" x14ac:dyDescent="0.3">
      <c r="B2" s="306"/>
      <c r="D2" s="308"/>
      <c r="E2" s="308"/>
      <c r="F2" s="308"/>
      <c r="G2" s="298"/>
      <c r="H2" s="311"/>
      <c r="I2" s="298"/>
      <c r="J2" s="300"/>
      <c r="K2" s="302"/>
      <c r="L2" s="304"/>
    </row>
    <row r="3" spans="1:13" ht="163.55000000000001" customHeight="1" thickBot="1" x14ac:dyDescent="0.35">
      <c r="B3" s="316"/>
      <c r="D3" s="317"/>
      <c r="E3" s="317"/>
      <c r="F3" s="317"/>
      <c r="G3" s="318"/>
      <c r="H3" s="319"/>
      <c r="I3" s="312"/>
      <c r="J3" s="313"/>
      <c r="K3" s="314"/>
      <c r="L3" s="315"/>
      <c r="M3" s="7">
        <v>4.1666666666666664E-2</v>
      </c>
    </row>
    <row r="4" spans="1:13" x14ac:dyDescent="0.3">
      <c r="B4" s="56">
        <v>2</v>
      </c>
      <c r="C4" s="56">
        <v>3</v>
      </c>
      <c r="D4" s="56">
        <v>4</v>
      </c>
      <c r="E4" s="56">
        <v>5</v>
      </c>
      <c r="F4" s="56">
        <v>6</v>
      </c>
      <c r="G4" s="56">
        <v>7</v>
      </c>
      <c r="H4" s="57">
        <v>8</v>
      </c>
      <c r="I4" s="57">
        <v>9</v>
      </c>
      <c r="J4" s="57">
        <v>10</v>
      </c>
      <c r="K4" s="58"/>
      <c r="L4" s="9"/>
    </row>
    <row r="5" spans="1:13" ht="21.1" customHeight="1" x14ac:dyDescent="0.3">
      <c r="A5" s="2"/>
      <c r="B5" s="10" t="s">
        <v>10</v>
      </c>
      <c r="C5" s="2"/>
      <c r="D5" s="11" t="s">
        <v>177</v>
      </c>
      <c r="E5" s="12" t="s">
        <v>182</v>
      </c>
      <c r="F5" s="6">
        <v>44229.416666666664</v>
      </c>
      <c r="G5" s="6">
        <v>44229.5</v>
      </c>
      <c r="H5" s="13" t="s">
        <v>11</v>
      </c>
      <c r="I5" s="3">
        <f t="shared" ref="I5:I11" si="0">(G5-F5)/$M$3</f>
        <v>2.0000000000582077</v>
      </c>
      <c r="J5" s="5" t="s">
        <v>12</v>
      </c>
      <c r="K5" s="8"/>
      <c r="L5" s="4" t="s">
        <v>13</v>
      </c>
    </row>
    <row r="6" spans="1:13" x14ac:dyDescent="0.3">
      <c r="B6" s="10" t="s">
        <v>10</v>
      </c>
      <c r="D6" s="11" t="s">
        <v>178</v>
      </c>
      <c r="E6" s="12" t="s">
        <v>182</v>
      </c>
      <c r="F6" s="6">
        <v>44232.150694444441</v>
      </c>
      <c r="G6" s="6">
        <v>44232.170138888891</v>
      </c>
      <c r="H6" s="13" t="s">
        <v>179</v>
      </c>
      <c r="I6" s="3">
        <f t="shared" si="0"/>
        <v>0.46666666679084301</v>
      </c>
      <c r="J6" s="5" t="s">
        <v>12</v>
      </c>
      <c r="K6" s="8"/>
      <c r="L6" s="4" t="s">
        <v>16</v>
      </c>
    </row>
    <row r="7" spans="1:13" x14ac:dyDescent="0.3">
      <c r="B7" s="10" t="s">
        <v>10</v>
      </c>
      <c r="D7" s="11" t="s">
        <v>177</v>
      </c>
      <c r="E7" s="12" t="s">
        <v>182</v>
      </c>
      <c r="F7" s="6">
        <v>44232.416666666664</v>
      </c>
      <c r="G7" s="6">
        <v>44232.5</v>
      </c>
      <c r="H7" s="13" t="s">
        <v>11</v>
      </c>
      <c r="I7" s="3">
        <f t="shared" si="0"/>
        <v>2.0000000000582077</v>
      </c>
      <c r="J7" s="5" t="s">
        <v>12</v>
      </c>
      <c r="K7" s="8"/>
      <c r="L7" s="4" t="s">
        <v>13</v>
      </c>
    </row>
    <row r="8" spans="1:13" x14ac:dyDescent="0.3">
      <c r="B8" s="10" t="s">
        <v>10</v>
      </c>
      <c r="D8" s="11" t="s">
        <v>183</v>
      </c>
      <c r="E8" s="12" t="s">
        <v>182</v>
      </c>
      <c r="F8" s="6">
        <v>44250.194444444445</v>
      </c>
      <c r="G8" s="6">
        <v>44250.209722222222</v>
      </c>
      <c r="H8" s="13" t="s">
        <v>179</v>
      </c>
      <c r="I8" s="3">
        <f t="shared" si="0"/>
        <v>0.36666666663950309</v>
      </c>
      <c r="J8" s="5" t="s">
        <v>12</v>
      </c>
      <c r="K8" s="8"/>
      <c r="L8" s="4" t="s">
        <v>180</v>
      </c>
    </row>
    <row r="9" spans="1:13" x14ac:dyDescent="0.3">
      <c r="B9" s="10" t="s">
        <v>10</v>
      </c>
      <c r="D9" s="60" t="s">
        <v>184</v>
      </c>
      <c r="E9" s="12" t="s">
        <v>182</v>
      </c>
      <c r="F9" s="6">
        <v>44253.392361111109</v>
      </c>
      <c r="G9" s="6">
        <v>44253.402777777781</v>
      </c>
      <c r="H9" s="13" t="s">
        <v>11</v>
      </c>
      <c r="I9" s="3">
        <f t="shared" si="0"/>
        <v>0.25000000011641532</v>
      </c>
      <c r="J9" s="5" t="s">
        <v>12</v>
      </c>
      <c r="K9" s="8"/>
      <c r="L9" s="4" t="s">
        <v>181</v>
      </c>
    </row>
    <row r="10" spans="1:13" x14ac:dyDescent="0.3">
      <c r="B10" s="59" t="s">
        <v>10</v>
      </c>
      <c r="D10" s="60" t="s">
        <v>184</v>
      </c>
      <c r="E10" s="61" t="s">
        <v>182</v>
      </c>
      <c r="F10" s="62">
        <v>44253.647916666669</v>
      </c>
      <c r="G10" s="62">
        <v>44253.663194444445</v>
      </c>
      <c r="H10" s="63" t="s">
        <v>11</v>
      </c>
      <c r="I10" s="64">
        <f t="shared" si="0"/>
        <v>0.36666666663950309</v>
      </c>
      <c r="J10" s="65" t="s">
        <v>12</v>
      </c>
      <c r="K10" s="66"/>
      <c r="L10" s="67"/>
    </row>
    <row r="11" spans="1:13" x14ac:dyDescent="0.3">
      <c r="B11" s="10" t="s">
        <v>10</v>
      </c>
      <c r="C11" s="2"/>
      <c r="D11" s="11" t="s">
        <v>184</v>
      </c>
      <c r="E11" s="2" t="s">
        <v>182</v>
      </c>
      <c r="F11" s="6">
        <v>44253.388888888891</v>
      </c>
      <c r="G11" s="6">
        <v>44253.53125</v>
      </c>
      <c r="H11" s="13" t="s">
        <v>11</v>
      </c>
      <c r="I11" s="3">
        <f t="shared" si="0"/>
        <v>3.4166666666278616</v>
      </c>
      <c r="J11" s="5" t="s">
        <v>12</v>
      </c>
      <c r="K11" s="2"/>
      <c r="L11" s="2"/>
    </row>
  </sheetData>
  <mergeCells count="10">
    <mergeCell ref="I1:I3"/>
    <mergeCell ref="J1:J3"/>
    <mergeCell ref="K1:K3"/>
    <mergeCell ref="L1:L3"/>
    <mergeCell ref="B1:B3"/>
    <mergeCell ref="D1:D3"/>
    <mergeCell ref="E1:E3"/>
    <mergeCell ref="F1:F3"/>
    <mergeCell ref="G1:G3"/>
    <mergeCell ref="H1:H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AG37"/>
  <sheetViews>
    <sheetView workbookViewId="0">
      <selection sqref="A1:F1"/>
    </sheetView>
  </sheetViews>
  <sheetFormatPr defaultColWidth="9.125" defaultRowHeight="16.3" x14ac:dyDescent="0.3"/>
  <cols>
    <col min="1" max="1" width="4.625" style="1" customWidth="1"/>
    <col min="2" max="2" width="10.625" style="1" customWidth="1"/>
    <col min="3" max="3" width="6.625" style="1" customWidth="1"/>
    <col min="4" max="4" width="32.125" style="1" customWidth="1"/>
    <col min="5" max="5" width="8.875" style="1" customWidth="1"/>
    <col min="6" max="7" width="21.25" style="1" customWidth="1"/>
    <col min="8" max="8" width="8.375" style="1" customWidth="1"/>
    <col min="9" max="9" width="9.625" style="1" customWidth="1"/>
    <col min="10" max="10" width="13.75" style="1" customWidth="1"/>
    <col min="11" max="11" width="13" style="1" customWidth="1"/>
    <col min="12" max="12" width="9.125" hidden="1" customWidth="1"/>
    <col min="13" max="26" width="9.125" style="1" hidden="1" customWidth="1"/>
    <col min="27" max="27" width="13" style="1" customWidth="1"/>
    <col min="28" max="28" width="12.125" style="1" customWidth="1"/>
    <col min="29" max="29" width="9.125" style="99"/>
    <col min="30" max="30" width="7.75" style="1" customWidth="1"/>
    <col min="31" max="31" width="44.375" style="1" customWidth="1"/>
    <col min="32" max="33" width="9" customWidth="1"/>
    <col min="34" max="16384" width="9.125" style="1"/>
  </cols>
  <sheetData>
    <row r="6" spans="1:33" ht="17" thickBot="1" x14ac:dyDescent="0.35"/>
    <row r="7" spans="1:33" ht="16.5" customHeight="1" x14ac:dyDescent="0.3">
      <c r="A7" s="306" t="s">
        <v>185</v>
      </c>
      <c r="B7" s="306" t="s">
        <v>1</v>
      </c>
      <c r="C7" s="306" t="s">
        <v>1</v>
      </c>
      <c r="D7" s="307" t="s">
        <v>8</v>
      </c>
      <c r="E7" s="307" t="s">
        <v>7</v>
      </c>
      <c r="F7" s="307" t="s">
        <v>6</v>
      </c>
      <c r="G7" s="309" t="s">
        <v>5</v>
      </c>
      <c r="H7" s="310" t="s">
        <v>9</v>
      </c>
      <c r="I7" s="297" t="s">
        <v>4</v>
      </c>
      <c r="J7" s="320" t="s">
        <v>3</v>
      </c>
      <c r="K7" s="323" t="s">
        <v>2</v>
      </c>
      <c r="AA7" s="95"/>
      <c r="AB7" s="95"/>
      <c r="AC7" s="100"/>
      <c r="AE7" s="303"/>
    </row>
    <row r="8" spans="1:33" ht="16.5" customHeight="1" x14ac:dyDescent="0.3">
      <c r="A8" s="306"/>
      <c r="B8" s="306"/>
      <c r="C8" s="306"/>
      <c r="D8" s="308"/>
      <c r="E8" s="308"/>
      <c r="F8" s="308"/>
      <c r="G8" s="298"/>
      <c r="H8" s="311"/>
      <c r="I8" s="298"/>
      <c r="J8" s="321"/>
      <c r="K8" s="324"/>
      <c r="AA8" s="96"/>
      <c r="AB8" s="96"/>
      <c r="AC8" s="101"/>
      <c r="AE8" s="304"/>
    </row>
    <row r="9" spans="1:33" ht="163.55000000000001" customHeight="1" thickBot="1" x14ac:dyDescent="0.35">
      <c r="A9" s="306"/>
      <c r="B9" s="316"/>
      <c r="C9" s="306"/>
      <c r="D9" s="317"/>
      <c r="E9" s="308"/>
      <c r="F9" s="317"/>
      <c r="G9" s="298"/>
      <c r="H9" s="319"/>
      <c r="I9" s="312"/>
      <c r="J9" s="322"/>
      <c r="K9" s="325"/>
      <c r="AA9" s="97"/>
      <c r="AB9" s="97"/>
      <c r="AC9" s="102"/>
      <c r="AD9" s="7">
        <v>4.1666666666666664E-2</v>
      </c>
      <c r="AE9" s="315"/>
    </row>
    <row r="10" spans="1:33" ht="17" thickBot="1" x14ac:dyDescent="0.35">
      <c r="A10" s="68">
        <v>1</v>
      </c>
      <c r="B10" s="69">
        <v>2</v>
      </c>
      <c r="C10" s="68">
        <v>3</v>
      </c>
      <c r="D10" s="69">
        <v>4</v>
      </c>
      <c r="E10" s="68">
        <v>5</v>
      </c>
      <c r="F10" s="69">
        <v>6</v>
      </c>
      <c r="G10" s="68">
        <v>7</v>
      </c>
      <c r="H10" s="69">
        <v>8</v>
      </c>
      <c r="I10" s="68">
        <v>9</v>
      </c>
      <c r="J10" s="69">
        <v>10</v>
      </c>
      <c r="K10" s="91">
        <v>11</v>
      </c>
      <c r="AA10" s="97"/>
      <c r="AB10" s="97"/>
      <c r="AC10" s="102"/>
      <c r="AE10" s="70"/>
      <c r="AF10" s="1"/>
      <c r="AG10" s="1"/>
    </row>
    <row r="11" spans="1:33" ht="21.1" customHeight="1" x14ac:dyDescent="0.3">
      <c r="A11" s="2"/>
      <c r="B11" s="10" t="s">
        <v>10</v>
      </c>
      <c r="C11" s="2"/>
      <c r="D11" s="11" t="s">
        <v>204</v>
      </c>
      <c r="E11" s="12" t="s">
        <v>182</v>
      </c>
      <c r="F11" s="6">
        <v>44258.524305555555</v>
      </c>
      <c r="G11" s="6">
        <v>44258.548611111109</v>
      </c>
      <c r="H11" s="13" t="s">
        <v>0</v>
      </c>
      <c r="I11" s="3">
        <f>(G11-F11)/$AD$9</f>
        <v>0.58333333331393078</v>
      </c>
      <c r="J11" s="82" t="s">
        <v>12</v>
      </c>
      <c r="K11" s="89"/>
      <c r="M11"/>
      <c r="AA11" s="98" t="s">
        <v>79</v>
      </c>
      <c r="AB11" s="98" t="s">
        <v>166</v>
      </c>
      <c r="AC11" s="98">
        <v>0</v>
      </c>
      <c r="AE11" s="4" t="s">
        <v>205</v>
      </c>
      <c r="AF11" s="1"/>
      <c r="AG11" s="1"/>
    </row>
    <row r="12" spans="1:33" ht="21.1" customHeight="1" x14ac:dyDescent="0.3">
      <c r="A12" s="9"/>
      <c r="B12" s="71" t="s">
        <v>24</v>
      </c>
      <c r="C12" s="9"/>
      <c r="D12" s="72" t="s">
        <v>186</v>
      </c>
      <c r="E12" s="73" t="s">
        <v>187</v>
      </c>
      <c r="F12" s="74">
        <v>44262.75</v>
      </c>
      <c r="G12" s="74">
        <v>44262.791666666664</v>
      </c>
      <c r="H12" s="18" t="s">
        <v>0</v>
      </c>
      <c r="I12" s="19">
        <f>(G12-F12)/$AD$9</f>
        <v>0.99999999994179234</v>
      </c>
      <c r="J12" s="75" t="s">
        <v>188</v>
      </c>
      <c r="K12" s="89"/>
      <c r="AA12" s="92" t="s">
        <v>83</v>
      </c>
      <c r="AB12" s="92" t="s">
        <v>144</v>
      </c>
      <c r="AC12" s="92">
        <v>0</v>
      </c>
      <c r="AE12" s="76" t="s">
        <v>189</v>
      </c>
      <c r="AF12" s="1"/>
      <c r="AG12" s="1"/>
    </row>
    <row r="13" spans="1:33" s="83" customFormat="1" x14ac:dyDescent="0.3">
      <c r="A13" s="5"/>
      <c r="B13" s="77" t="s">
        <v>24</v>
      </c>
      <c r="C13" s="5"/>
      <c r="D13" s="78" t="s">
        <v>211</v>
      </c>
      <c r="E13" s="12" t="s">
        <v>187</v>
      </c>
      <c r="F13" s="79">
        <v>44264.583333333336</v>
      </c>
      <c r="G13" s="79">
        <v>44264.666666666664</v>
      </c>
      <c r="H13" s="13" t="s">
        <v>0</v>
      </c>
      <c r="I13" s="3">
        <f t="shared" ref="I13:I25" si="0">(G13-F13)/$AD$9</f>
        <v>1.9999999998835847</v>
      </c>
      <c r="J13" s="81" t="s">
        <v>190</v>
      </c>
      <c r="K13" s="5"/>
      <c r="AA13" s="92" t="s">
        <v>59</v>
      </c>
      <c r="AB13" s="92" t="s">
        <v>144</v>
      </c>
      <c r="AC13" s="92">
        <v>1</v>
      </c>
      <c r="AE13" s="78" t="s">
        <v>191</v>
      </c>
    </row>
    <row r="14" spans="1:33" x14ac:dyDescent="0.3">
      <c r="B14" s="10" t="s">
        <v>10</v>
      </c>
      <c r="D14" s="11" t="s">
        <v>212</v>
      </c>
      <c r="E14" s="12">
        <v>10</v>
      </c>
      <c r="F14" s="6">
        <v>44265.583333333336</v>
      </c>
      <c r="G14" s="6">
        <v>44265.666666666664</v>
      </c>
      <c r="H14" s="13" t="s">
        <v>0</v>
      </c>
      <c r="I14" s="3">
        <f>(G14-F14)/$AD$9</f>
        <v>1.9999999998835847</v>
      </c>
      <c r="J14" s="82" t="s">
        <v>12</v>
      </c>
      <c r="K14" s="89"/>
      <c r="M14"/>
      <c r="AA14" s="92" t="s">
        <v>79</v>
      </c>
      <c r="AB14" s="92" t="s">
        <v>166</v>
      </c>
      <c r="AC14" s="92">
        <v>0</v>
      </c>
      <c r="AE14" s="4" t="s">
        <v>205</v>
      </c>
      <c r="AF14" s="1"/>
      <c r="AG14" s="1"/>
    </row>
    <row r="15" spans="1:33" x14ac:dyDescent="0.3">
      <c r="B15" s="10" t="s">
        <v>10</v>
      </c>
      <c r="D15" s="11" t="s">
        <v>212</v>
      </c>
      <c r="E15" s="12">
        <v>10</v>
      </c>
      <c r="F15" s="6">
        <v>44267.5</v>
      </c>
      <c r="G15" s="6">
        <v>44267.583333333336</v>
      </c>
      <c r="H15" s="13" t="s">
        <v>0</v>
      </c>
      <c r="I15" s="3">
        <f>(G15-F15)/$AD$9</f>
        <v>2.0000000000582077</v>
      </c>
      <c r="J15" s="82" t="s">
        <v>12</v>
      </c>
      <c r="K15" s="89"/>
      <c r="M15"/>
      <c r="AA15" s="92" t="s">
        <v>79</v>
      </c>
      <c r="AB15" s="92" t="s">
        <v>166</v>
      </c>
      <c r="AC15" s="92">
        <v>0</v>
      </c>
      <c r="AE15" s="4" t="s">
        <v>205</v>
      </c>
      <c r="AF15" s="1"/>
      <c r="AG15" s="1"/>
    </row>
    <row r="16" spans="1:33" x14ac:dyDescent="0.3">
      <c r="B16" s="10" t="s">
        <v>10</v>
      </c>
      <c r="D16" s="4" t="s">
        <v>206</v>
      </c>
      <c r="E16" s="12">
        <v>0.38</v>
      </c>
      <c r="F16" s="6">
        <v>44270.416666666664</v>
      </c>
      <c r="G16" s="6">
        <v>44270.475694444445</v>
      </c>
      <c r="H16" s="13" t="s">
        <v>11</v>
      </c>
      <c r="I16" s="3">
        <f>(G16-F16)/$AD$9</f>
        <v>1.4166666667442769</v>
      </c>
      <c r="J16" s="90" t="s">
        <v>190</v>
      </c>
      <c r="K16" s="89"/>
      <c r="M16"/>
      <c r="AA16" s="2"/>
      <c r="AB16" s="2"/>
      <c r="AC16" s="103">
        <v>1</v>
      </c>
      <c r="AE16" s="4" t="s">
        <v>207</v>
      </c>
      <c r="AF16" s="1"/>
      <c r="AG16" s="1"/>
    </row>
    <row r="17" spans="1:33" s="85" customFormat="1" x14ac:dyDescent="0.3">
      <c r="A17" s="4"/>
      <c r="B17" s="77" t="s">
        <v>24</v>
      </c>
      <c r="C17" s="4"/>
      <c r="D17" s="78" t="s">
        <v>192</v>
      </c>
      <c r="E17" s="12" t="s">
        <v>182</v>
      </c>
      <c r="F17" s="79">
        <v>44270.395833333336</v>
      </c>
      <c r="G17" s="79">
        <v>44270.541666666664</v>
      </c>
      <c r="H17" s="13" t="s">
        <v>11</v>
      </c>
      <c r="I17" s="3">
        <f t="shared" si="0"/>
        <v>3.4999999998835847</v>
      </c>
      <c r="J17" s="4" t="s">
        <v>12</v>
      </c>
      <c r="K17" s="4"/>
      <c r="AA17" s="4"/>
      <c r="AB17" s="4"/>
      <c r="AC17" s="104">
        <v>0</v>
      </c>
      <c r="AE17" s="84" t="s">
        <v>193</v>
      </c>
    </row>
    <row r="18" spans="1:33" x14ac:dyDescent="0.3">
      <c r="A18" s="2"/>
      <c r="B18" s="77" t="s">
        <v>24</v>
      </c>
      <c r="C18" s="2"/>
      <c r="D18" s="86" t="s">
        <v>194</v>
      </c>
      <c r="E18" s="12" t="s">
        <v>195</v>
      </c>
      <c r="F18" s="79">
        <v>44271.208333333336</v>
      </c>
      <c r="G18" s="79">
        <v>44271.25</v>
      </c>
      <c r="H18" s="13" t="s">
        <v>11</v>
      </c>
      <c r="I18" s="3">
        <f t="shared" si="0"/>
        <v>0.99999999994179234</v>
      </c>
      <c r="J18" s="4" t="s">
        <v>12</v>
      </c>
      <c r="K18" s="2"/>
      <c r="AA18" s="2"/>
      <c r="AB18" s="2"/>
      <c r="AC18" s="103">
        <v>0</v>
      </c>
      <c r="AE18" s="84" t="s">
        <v>193</v>
      </c>
      <c r="AF18" s="1"/>
      <c r="AG18" s="1"/>
    </row>
    <row r="19" spans="1:33" x14ac:dyDescent="0.3">
      <c r="B19" s="10" t="s">
        <v>10</v>
      </c>
      <c r="D19" s="2" t="s">
        <v>208</v>
      </c>
      <c r="E19" s="12">
        <v>0.38</v>
      </c>
      <c r="F19" s="6">
        <v>44271.395833333336</v>
      </c>
      <c r="G19" s="6">
        <v>44271.472222222219</v>
      </c>
      <c r="H19" s="13" t="s">
        <v>11</v>
      </c>
      <c r="I19" s="3">
        <f>(G19-F19)/$AD$9</f>
        <v>1.8333333331975155</v>
      </c>
      <c r="J19" s="90" t="s">
        <v>190</v>
      </c>
      <c r="K19" s="89"/>
      <c r="M19"/>
      <c r="AA19" s="2"/>
      <c r="AB19" s="2"/>
      <c r="AC19" s="103">
        <v>1</v>
      </c>
      <c r="AE19" s="5" t="s">
        <v>209</v>
      </c>
      <c r="AF19" s="1"/>
      <c r="AG19" s="1"/>
    </row>
    <row r="20" spans="1:33" x14ac:dyDescent="0.3">
      <c r="B20" s="10" t="s">
        <v>10</v>
      </c>
      <c r="D20" s="11" t="s">
        <v>210</v>
      </c>
      <c r="E20" s="12">
        <v>10</v>
      </c>
      <c r="F20" s="6">
        <v>44272.458333333336</v>
      </c>
      <c r="G20" s="6">
        <v>44272.625</v>
      </c>
      <c r="H20" s="13" t="s">
        <v>11</v>
      </c>
      <c r="I20" s="3">
        <f>(G20-F20)/$AD$9</f>
        <v>3.9999999999417923</v>
      </c>
      <c r="J20" s="82" t="s">
        <v>12</v>
      </c>
      <c r="K20" s="89"/>
      <c r="M20"/>
      <c r="AA20" s="92" t="s">
        <v>79</v>
      </c>
      <c r="AB20" s="92" t="s">
        <v>166</v>
      </c>
      <c r="AC20" s="92">
        <v>0</v>
      </c>
      <c r="AE20" s="4" t="s">
        <v>205</v>
      </c>
      <c r="AF20" s="1"/>
      <c r="AG20" s="1"/>
    </row>
    <row r="21" spans="1:33" x14ac:dyDescent="0.3">
      <c r="B21" s="10" t="s">
        <v>10</v>
      </c>
      <c r="D21" s="11" t="s">
        <v>177</v>
      </c>
      <c r="E21" s="12">
        <v>10</v>
      </c>
      <c r="F21" s="6">
        <v>44273.541666666664</v>
      </c>
      <c r="G21" s="6">
        <v>44273.625</v>
      </c>
      <c r="H21" s="13" t="s">
        <v>11</v>
      </c>
      <c r="I21" s="3">
        <f>(G21-F21)/$AD$9</f>
        <v>2.0000000000582077</v>
      </c>
      <c r="J21" s="82" t="s">
        <v>12</v>
      </c>
      <c r="K21" s="89"/>
      <c r="M21"/>
      <c r="AA21" s="2"/>
      <c r="AB21" s="2"/>
      <c r="AC21" s="103">
        <v>1</v>
      </c>
      <c r="AE21" s="4" t="s">
        <v>13</v>
      </c>
      <c r="AF21" s="1"/>
      <c r="AG21" s="1"/>
    </row>
    <row r="22" spans="1:33" x14ac:dyDescent="0.3">
      <c r="A22" s="2"/>
      <c r="B22" s="71" t="s">
        <v>24</v>
      </c>
      <c r="C22" s="2"/>
      <c r="D22" s="87" t="s">
        <v>196</v>
      </c>
      <c r="E22" s="12" t="s">
        <v>195</v>
      </c>
      <c r="F22" s="79">
        <v>44273.416666666664</v>
      </c>
      <c r="G22" s="79">
        <v>44273.541666666664</v>
      </c>
      <c r="H22" s="13" t="s">
        <v>11</v>
      </c>
      <c r="I22" s="3">
        <f t="shared" si="0"/>
        <v>3</v>
      </c>
      <c r="J22" s="2" t="s">
        <v>12</v>
      </c>
      <c r="K22" s="10"/>
      <c r="AA22" s="2"/>
      <c r="AB22" s="2"/>
      <c r="AC22" s="103">
        <v>0</v>
      </c>
      <c r="AE22" s="87" t="s">
        <v>193</v>
      </c>
      <c r="AF22" s="1"/>
      <c r="AG22" s="1"/>
    </row>
    <row r="23" spans="1:33" x14ac:dyDescent="0.3">
      <c r="A23" s="2"/>
      <c r="B23" s="71" t="s">
        <v>24</v>
      </c>
      <c r="C23" s="2"/>
      <c r="D23" s="87" t="s">
        <v>197</v>
      </c>
      <c r="E23" s="88" t="s">
        <v>187</v>
      </c>
      <c r="F23" s="79">
        <v>44274.375</v>
      </c>
      <c r="G23" s="79">
        <v>44274.458333333336</v>
      </c>
      <c r="H23" s="13" t="s">
        <v>0</v>
      </c>
      <c r="I23" s="3">
        <f t="shared" si="0"/>
        <v>2.0000000000582077</v>
      </c>
      <c r="J23" s="2" t="s">
        <v>198</v>
      </c>
      <c r="K23" s="2"/>
      <c r="AA23" s="92" t="s">
        <v>83</v>
      </c>
      <c r="AB23" s="92" t="s">
        <v>144</v>
      </c>
      <c r="AC23" s="92">
        <v>0</v>
      </c>
      <c r="AE23" s="84" t="s">
        <v>199</v>
      </c>
      <c r="AF23" s="1"/>
      <c r="AG23" s="1"/>
    </row>
    <row r="24" spans="1:33" x14ac:dyDescent="0.3">
      <c r="A24" s="2"/>
      <c r="B24" s="71" t="s">
        <v>24</v>
      </c>
      <c r="C24" s="2"/>
      <c r="D24" s="87" t="s">
        <v>200</v>
      </c>
      <c r="E24" s="88" t="s">
        <v>195</v>
      </c>
      <c r="F24" s="79">
        <v>44277.416666666664</v>
      </c>
      <c r="G24" s="79">
        <v>44277.5</v>
      </c>
      <c r="H24" s="13" t="s">
        <v>11</v>
      </c>
      <c r="I24" s="3">
        <f t="shared" si="0"/>
        <v>2.0000000000582077</v>
      </c>
      <c r="J24" s="2" t="s">
        <v>12</v>
      </c>
      <c r="K24" s="2"/>
      <c r="AA24" s="9"/>
      <c r="AB24" s="9"/>
      <c r="AC24" s="105">
        <v>0</v>
      </c>
      <c r="AE24" s="84" t="s">
        <v>193</v>
      </c>
      <c r="AF24" s="1"/>
      <c r="AG24" s="1"/>
    </row>
    <row r="25" spans="1:33" x14ac:dyDescent="0.3">
      <c r="A25" s="2"/>
      <c r="B25" s="71" t="s">
        <v>24</v>
      </c>
      <c r="C25" s="2"/>
      <c r="D25" s="87" t="s">
        <v>201</v>
      </c>
      <c r="E25" s="88" t="s">
        <v>187</v>
      </c>
      <c r="F25" s="79">
        <v>44281.416666666664</v>
      </c>
      <c r="G25" s="79">
        <v>44281.541666666664</v>
      </c>
      <c r="H25" s="13" t="s">
        <v>11</v>
      </c>
      <c r="I25" s="3">
        <f t="shared" si="0"/>
        <v>3</v>
      </c>
      <c r="J25" s="2" t="s">
        <v>198</v>
      </c>
      <c r="K25" s="2"/>
      <c r="AA25" s="2"/>
      <c r="AB25" s="2"/>
      <c r="AC25" s="103">
        <v>1</v>
      </c>
      <c r="AE25" s="84" t="s">
        <v>202</v>
      </c>
      <c r="AF25" s="1"/>
      <c r="AG25" s="1"/>
    </row>
    <row r="26" spans="1:33" x14ac:dyDescent="0.3">
      <c r="A26" s="77"/>
      <c r="B26" s="77"/>
      <c r="C26" s="2"/>
      <c r="D26" s="87"/>
      <c r="E26" s="12"/>
      <c r="F26" s="79"/>
      <c r="G26" s="79"/>
      <c r="H26" s="13"/>
      <c r="I26" s="3"/>
      <c r="J26" s="2"/>
      <c r="K26" s="2"/>
      <c r="AA26" s="2"/>
      <c r="AB26" s="2"/>
      <c r="AC26" s="103"/>
      <c r="AE26" s="84" t="s">
        <v>203</v>
      </c>
      <c r="AF26" s="1"/>
      <c r="AG26" s="1"/>
    </row>
    <row r="27" spans="1:33" x14ac:dyDescent="0.3">
      <c r="A27" s="77"/>
      <c r="B27" s="77"/>
      <c r="C27" s="2"/>
      <c r="D27" s="87"/>
      <c r="E27" s="12"/>
      <c r="F27" s="79"/>
      <c r="G27" s="79"/>
      <c r="H27" s="80"/>
      <c r="I27" s="3"/>
      <c r="J27" s="2"/>
      <c r="K27" s="2"/>
      <c r="AA27" s="2"/>
      <c r="AB27" s="2"/>
      <c r="AC27" s="103"/>
      <c r="AE27" s="84"/>
      <c r="AF27" s="1"/>
      <c r="AG27" s="1"/>
    </row>
    <row r="28" spans="1:33" x14ac:dyDescent="0.3">
      <c r="A28" s="77"/>
      <c r="B28" s="77"/>
      <c r="C28" s="2"/>
      <c r="D28" s="87"/>
      <c r="E28" s="12"/>
      <c r="F28" s="79"/>
      <c r="G28" s="79"/>
      <c r="H28" s="80"/>
      <c r="I28" s="3"/>
      <c r="J28" s="2"/>
      <c r="K28" s="2"/>
      <c r="AA28" s="2"/>
      <c r="AB28" s="2"/>
      <c r="AC28" s="103"/>
      <c r="AE28" s="84"/>
      <c r="AF28" s="1"/>
      <c r="AG28" s="1"/>
    </row>
    <row r="29" spans="1:33" x14ac:dyDescent="0.3">
      <c r="F29" s="85"/>
      <c r="AC29" s="106"/>
      <c r="AF29" s="1"/>
      <c r="AG29" s="1"/>
    </row>
    <row r="30" spans="1:33" x14ac:dyDescent="0.3">
      <c r="AC30" s="106"/>
      <c r="AF30" s="1"/>
      <c r="AG30" s="1"/>
    </row>
    <row r="31" spans="1:33" x14ac:dyDescent="0.3">
      <c r="AC31" s="106"/>
      <c r="AF31" s="1"/>
      <c r="AG31" s="1"/>
    </row>
    <row r="32" spans="1:33" x14ac:dyDescent="0.3">
      <c r="AC32" s="106"/>
      <c r="AF32" s="1"/>
      <c r="AG32" s="1"/>
    </row>
    <row r="33" spans="29:33" x14ac:dyDescent="0.3">
      <c r="AC33" s="106"/>
      <c r="AF33" s="1"/>
      <c r="AG33" s="1"/>
    </row>
    <row r="34" spans="29:33" x14ac:dyDescent="0.3">
      <c r="AC34" s="106"/>
      <c r="AF34" s="1"/>
      <c r="AG34" s="1"/>
    </row>
    <row r="35" spans="29:33" x14ac:dyDescent="0.3">
      <c r="AC35" s="106"/>
      <c r="AF35" s="1"/>
      <c r="AG35" s="1"/>
    </row>
    <row r="36" spans="29:33" x14ac:dyDescent="0.3">
      <c r="AC36" s="106"/>
      <c r="AF36" s="1"/>
      <c r="AG36" s="1"/>
    </row>
    <row r="37" spans="29:33" x14ac:dyDescent="0.3">
      <c r="AC37" s="106"/>
      <c r="AF37" s="1"/>
      <c r="AG37" s="1"/>
    </row>
  </sheetData>
  <mergeCells count="12">
    <mergeCell ref="AE7:AE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6:AG34"/>
  <sheetViews>
    <sheetView workbookViewId="0">
      <selection sqref="A1:F1"/>
    </sheetView>
  </sheetViews>
  <sheetFormatPr defaultColWidth="9.125" defaultRowHeight="16.3" x14ac:dyDescent="0.3"/>
  <cols>
    <col min="1" max="1" width="4.625" style="1" customWidth="1"/>
    <col min="2" max="2" width="10.625" style="1" customWidth="1"/>
    <col min="3" max="3" width="6.625" style="1" customWidth="1"/>
    <col min="4" max="4" width="32.125" style="1" customWidth="1"/>
    <col min="5" max="5" width="8.875" style="1" customWidth="1"/>
    <col min="6" max="7" width="21.25" style="1" customWidth="1"/>
    <col min="8" max="8" width="8.375" style="1" customWidth="1"/>
    <col min="9" max="9" width="9.625" style="1" customWidth="1"/>
    <col min="10" max="10" width="13.75" style="1" customWidth="1"/>
    <col min="11" max="11" width="13" style="1" customWidth="1"/>
    <col min="12" max="12" width="9.125" hidden="1" customWidth="1"/>
    <col min="13" max="26" width="9.125" style="1" hidden="1" customWidth="1"/>
    <col min="27" max="27" width="13" style="1" customWidth="1"/>
    <col min="28" max="28" width="12.125" style="1" customWidth="1"/>
    <col min="29" max="29" width="9.125" style="99"/>
    <col min="30" max="30" width="7.75" style="1" customWidth="1"/>
    <col min="31" max="31" width="44.375" style="1" customWidth="1"/>
    <col min="32" max="33" width="9" customWidth="1"/>
    <col min="34" max="16384" width="9.125" style="1"/>
  </cols>
  <sheetData>
    <row r="6" spans="1:33" ht="17" thickBot="1" x14ac:dyDescent="0.35"/>
    <row r="7" spans="1:33" ht="16.5" customHeight="1" x14ac:dyDescent="0.3">
      <c r="A7" s="306" t="s">
        <v>185</v>
      </c>
      <c r="B7" s="306" t="s">
        <v>1</v>
      </c>
      <c r="C7" s="306" t="s">
        <v>1</v>
      </c>
      <c r="D7" s="307" t="s">
        <v>8</v>
      </c>
      <c r="E7" s="307" t="s">
        <v>7</v>
      </c>
      <c r="F7" s="307" t="s">
        <v>6</v>
      </c>
      <c r="G7" s="309" t="s">
        <v>5</v>
      </c>
      <c r="H7" s="310" t="s">
        <v>9</v>
      </c>
      <c r="I7" s="297" t="s">
        <v>4</v>
      </c>
      <c r="J7" s="320" t="s">
        <v>3</v>
      </c>
      <c r="K7" s="323" t="s">
        <v>2</v>
      </c>
      <c r="AA7" s="95"/>
      <c r="AB7" s="95"/>
      <c r="AC7" s="100"/>
      <c r="AE7" s="303"/>
    </row>
    <row r="8" spans="1:33" ht="16.5" customHeight="1" x14ac:dyDescent="0.3">
      <c r="A8" s="306"/>
      <c r="B8" s="306"/>
      <c r="C8" s="306"/>
      <c r="D8" s="308"/>
      <c r="E8" s="308"/>
      <c r="F8" s="308"/>
      <c r="G8" s="298"/>
      <c r="H8" s="311"/>
      <c r="I8" s="298"/>
      <c r="J8" s="321"/>
      <c r="K8" s="324"/>
      <c r="AA8" s="96"/>
      <c r="AB8" s="96"/>
      <c r="AC8" s="101"/>
      <c r="AE8" s="304"/>
    </row>
    <row r="9" spans="1:33" ht="163.55000000000001" customHeight="1" thickBot="1" x14ac:dyDescent="0.35">
      <c r="A9" s="306"/>
      <c r="B9" s="316"/>
      <c r="C9" s="306"/>
      <c r="D9" s="317"/>
      <c r="E9" s="308"/>
      <c r="F9" s="317"/>
      <c r="G9" s="298"/>
      <c r="H9" s="319"/>
      <c r="I9" s="312"/>
      <c r="J9" s="322"/>
      <c r="K9" s="325"/>
      <c r="AA9" s="97"/>
      <c r="AB9" s="97"/>
      <c r="AC9" s="102"/>
      <c r="AD9" s="7">
        <v>4.1666666666666664E-2</v>
      </c>
      <c r="AE9" s="315"/>
    </row>
    <row r="10" spans="1:33" ht="17" thickBot="1" x14ac:dyDescent="0.35">
      <c r="A10" s="68">
        <v>1</v>
      </c>
      <c r="B10" s="69">
        <v>2</v>
      </c>
      <c r="C10" s="68">
        <v>3</v>
      </c>
      <c r="D10" s="69">
        <v>4</v>
      </c>
      <c r="E10" s="68">
        <v>5</v>
      </c>
      <c r="F10" s="69">
        <v>6</v>
      </c>
      <c r="G10" s="68">
        <v>7</v>
      </c>
      <c r="H10" s="69">
        <v>8</v>
      </c>
      <c r="I10" s="68">
        <v>9</v>
      </c>
      <c r="J10" s="69">
        <v>10</v>
      </c>
      <c r="K10" s="91">
        <v>11</v>
      </c>
      <c r="AA10" s="97"/>
      <c r="AB10" s="97"/>
      <c r="AC10" s="102"/>
      <c r="AE10" s="70"/>
      <c r="AF10" s="1"/>
      <c r="AG10" s="1"/>
    </row>
    <row r="11" spans="1:33" x14ac:dyDescent="0.3">
      <c r="A11" s="131"/>
      <c r="B11" s="132"/>
      <c r="C11" s="131"/>
      <c r="D11" s="132"/>
      <c r="E11" s="131"/>
      <c r="F11" s="132"/>
      <c r="G11" s="131"/>
      <c r="H11" s="132"/>
      <c r="I11" s="131"/>
      <c r="J11" s="132"/>
      <c r="K11" s="131"/>
      <c r="AA11" s="16"/>
      <c r="AB11" s="16"/>
      <c r="AC11" s="133"/>
      <c r="AE11" s="16"/>
      <c r="AF11" s="1"/>
      <c r="AG11" s="1"/>
    </row>
    <row r="12" spans="1:33" ht="28.55" x14ac:dyDescent="0.3">
      <c r="A12" s="9"/>
      <c r="B12" s="71" t="s">
        <v>24</v>
      </c>
      <c r="C12" s="9"/>
      <c r="D12" s="140" t="s">
        <v>357</v>
      </c>
      <c r="E12" s="140" t="s">
        <v>182</v>
      </c>
      <c r="F12" s="140" t="s">
        <v>358</v>
      </c>
      <c r="G12" s="140" t="s">
        <v>359</v>
      </c>
      <c r="H12" s="140" t="s">
        <v>0</v>
      </c>
      <c r="I12" s="19" t="e">
        <f>(G12-F12)/$AD$9</f>
        <v>#VALUE!</v>
      </c>
      <c r="J12" s="75" t="s">
        <v>351</v>
      </c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AB12"/>
      <c r="AC12" s="1"/>
      <c r="AE12" s="76" t="s">
        <v>352</v>
      </c>
      <c r="AF12" s="1"/>
      <c r="AG12" s="1"/>
    </row>
    <row r="13" spans="1:33" ht="21.1" customHeight="1" x14ac:dyDescent="0.3">
      <c r="A13" s="2"/>
      <c r="B13" s="10" t="s">
        <v>10</v>
      </c>
      <c r="C13" s="2"/>
      <c r="D13" s="140" t="s">
        <v>343</v>
      </c>
      <c r="E13" s="140" t="s">
        <v>182</v>
      </c>
      <c r="F13" s="140" t="s">
        <v>360</v>
      </c>
      <c r="G13" s="140" t="s">
        <v>361</v>
      </c>
      <c r="H13" s="140" t="s">
        <v>0</v>
      </c>
      <c r="I13" s="3" t="e">
        <f>(G13-F13)/$AD$9</f>
        <v>#VALUE!</v>
      </c>
      <c r="J13" s="81" t="s">
        <v>190</v>
      </c>
      <c r="K13" s="89"/>
      <c r="M13"/>
      <c r="AA13" s="92"/>
      <c r="AB13" s="92"/>
      <c r="AC13" s="98">
        <v>1</v>
      </c>
      <c r="AE13" s="5" t="s">
        <v>209</v>
      </c>
      <c r="AF13" s="1"/>
      <c r="AG13" s="1"/>
    </row>
    <row r="14" spans="1:33" ht="21.1" customHeight="1" x14ac:dyDescent="0.3">
      <c r="A14" s="9"/>
      <c r="B14" s="10" t="s">
        <v>10</v>
      </c>
      <c r="C14" s="9"/>
      <c r="D14" s="140" t="s">
        <v>362</v>
      </c>
      <c r="E14" s="140" t="s">
        <v>182</v>
      </c>
      <c r="F14" s="140" t="s">
        <v>363</v>
      </c>
      <c r="G14" s="140" t="s">
        <v>364</v>
      </c>
      <c r="H14" s="140" t="s">
        <v>0</v>
      </c>
      <c r="I14" s="19" t="e">
        <f>(G14-F14)/$AD$9</f>
        <v>#VALUE!</v>
      </c>
      <c r="J14" s="5" t="s">
        <v>12</v>
      </c>
      <c r="K14" s="89"/>
      <c r="AA14" s="92"/>
      <c r="AB14" s="92"/>
      <c r="AC14" s="92">
        <v>0</v>
      </c>
      <c r="AE14" s="4" t="s">
        <v>344</v>
      </c>
      <c r="AF14" s="1"/>
      <c r="AG14" s="1"/>
    </row>
    <row r="15" spans="1:33" s="83" customFormat="1" ht="28.55" x14ac:dyDescent="0.3">
      <c r="A15" s="5"/>
      <c r="B15" s="10" t="s">
        <v>10</v>
      </c>
      <c r="C15" s="5"/>
      <c r="D15" s="140" t="s">
        <v>362</v>
      </c>
      <c r="E15" s="140" t="s">
        <v>182</v>
      </c>
      <c r="F15" s="140" t="s">
        <v>365</v>
      </c>
      <c r="G15" s="140" t="s">
        <v>366</v>
      </c>
      <c r="H15" s="140" t="s">
        <v>0</v>
      </c>
      <c r="I15" s="3" t="e">
        <f t="shared" ref="I15" si="0">(G15-F15)/$AD$9</f>
        <v>#VALUE!</v>
      </c>
      <c r="J15" s="81" t="s">
        <v>190</v>
      </c>
      <c r="K15" s="5"/>
      <c r="AA15" s="92"/>
      <c r="AB15" s="92"/>
      <c r="AC15" s="92">
        <v>1</v>
      </c>
      <c r="AE15" s="5" t="s">
        <v>209</v>
      </c>
    </row>
    <row r="16" spans="1:33" x14ac:dyDescent="0.3">
      <c r="A16" s="5"/>
      <c r="B16" s="77" t="s">
        <v>24</v>
      </c>
      <c r="C16" s="5"/>
      <c r="D16" s="140" t="s">
        <v>345</v>
      </c>
      <c r="E16" s="140" t="s">
        <v>182</v>
      </c>
      <c r="F16" s="140" t="s">
        <v>367</v>
      </c>
      <c r="G16" s="140" t="s">
        <v>368</v>
      </c>
      <c r="H16" s="140" t="s">
        <v>0</v>
      </c>
      <c r="I16" s="3" t="e">
        <f t="shared" ref="I16:I21" si="1">(G16-F16)/$AD$9</f>
        <v>#VALUE!</v>
      </c>
      <c r="J16" s="81" t="s">
        <v>353</v>
      </c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3"/>
      <c r="AA16" s="83"/>
      <c r="AB16" s="83"/>
      <c r="AC16" s="83"/>
      <c r="AD16" s="83"/>
      <c r="AE16" s="78" t="s">
        <v>354</v>
      </c>
      <c r="AF16" s="1"/>
      <c r="AG16" s="1"/>
    </row>
    <row r="17" spans="1:33" x14ac:dyDescent="0.3">
      <c r="B17" s="10" t="s">
        <v>10</v>
      </c>
      <c r="D17" s="140" t="s">
        <v>369</v>
      </c>
      <c r="E17" s="140" t="s">
        <v>187</v>
      </c>
      <c r="F17" s="140" t="s">
        <v>370</v>
      </c>
      <c r="G17" s="140" t="s">
        <v>371</v>
      </c>
      <c r="H17" s="140" t="s">
        <v>0</v>
      </c>
      <c r="I17" s="3" t="e">
        <f t="shared" si="1"/>
        <v>#VALUE!</v>
      </c>
      <c r="J17" s="81" t="s">
        <v>190</v>
      </c>
      <c r="K17" s="89"/>
      <c r="M17"/>
      <c r="AA17" s="92"/>
      <c r="AB17" s="92"/>
      <c r="AC17" s="92">
        <v>1</v>
      </c>
      <c r="AE17" s="4" t="s">
        <v>207</v>
      </c>
      <c r="AF17" s="1"/>
      <c r="AG17" s="1"/>
    </row>
    <row r="18" spans="1:33" x14ac:dyDescent="0.3">
      <c r="B18" s="10" t="s">
        <v>10</v>
      </c>
      <c r="D18" s="140" t="s">
        <v>372</v>
      </c>
      <c r="E18" s="140" t="s">
        <v>182</v>
      </c>
      <c r="F18" s="140" t="s">
        <v>373</v>
      </c>
      <c r="G18" s="140" t="s">
        <v>374</v>
      </c>
      <c r="H18" s="140" t="s">
        <v>0</v>
      </c>
      <c r="I18" s="3" t="e">
        <f t="shared" si="1"/>
        <v>#VALUE!</v>
      </c>
      <c r="J18" s="5" t="s">
        <v>12</v>
      </c>
      <c r="K18" s="89"/>
      <c r="M18"/>
      <c r="AA18" s="92"/>
      <c r="AB18" s="92"/>
      <c r="AC18" s="92">
        <v>1</v>
      </c>
      <c r="AE18" s="5" t="s">
        <v>346</v>
      </c>
      <c r="AF18" s="1"/>
      <c r="AG18" s="1"/>
    </row>
    <row r="19" spans="1:33" ht="28.55" x14ac:dyDescent="0.3">
      <c r="B19" s="10" t="s">
        <v>10</v>
      </c>
      <c r="D19" s="140" t="s">
        <v>375</v>
      </c>
      <c r="E19" s="140" t="s">
        <v>182</v>
      </c>
      <c r="F19" s="140" t="s">
        <v>376</v>
      </c>
      <c r="G19" s="140" t="s">
        <v>377</v>
      </c>
      <c r="H19" s="140" t="s">
        <v>0</v>
      </c>
      <c r="I19" s="3" t="e">
        <f t="shared" si="1"/>
        <v>#VALUE!</v>
      </c>
      <c r="J19" s="5" t="s">
        <v>12</v>
      </c>
      <c r="K19" s="89"/>
      <c r="M19"/>
      <c r="AA19" s="2"/>
      <c r="AB19" s="2"/>
      <c r="AC19" s="103">
        <v>1</v>
      </c>
      <c r="AE19" s="4" t="s">
        <v>347</v>
      </c>
      <c r="AF19" s="1"/>
      <c r="AG19" s="1"/>
    </row>
    <row r="20" spans="1:33" x14ac:dyDescent="0.3">
      <c r="A20" s="4"/>
      <c r="B20" s="77" t="s">
        <v>24</v>
      </c>
      <c r="C20" s="4"/>
      <c r="D20" s="86" t="s">
        <v>194</v>
      </c>
      <c r="E20" s="12" t="s">
        <v>182</v>
      </c>
      <c r="F20" s="79">
        <v>44311.5</v>
      </c>
      <c r="G20" s="79">
        <v>44311.895833333336</v>
      </c>
      <c r="H20" s="13" t="s">
        <v>350</v>
      </c>
      <c r="I20" s="3">
        <f t="shared" si="1"/>
        <v>9.5000000000582077</v>
      </c>
      <c r="J20" s="4" t="s">
        <v>12</v>
      </c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85"/>
      <c r="AA20" s="85"/>
      <c r="AB20" s="85"/>
      <c r="AC20" s="85"/>
      <c r="AD20" s="85"/>
      <c r="AE20" s="84" t="s">
        <v>355</v>
      </c>
      <c r="AF20" s="1"/>
      <c r="AG20" s="1"/>
    </row>
    <row r="21" spans="1:33" x14ac:dyDescent="0.3">
      <c r="A21" s="2"/>
      <c r="B21" s="77" t="s">
        <v>24</v>
      </c>
      <c r="C21" s="2"/>
      <c r="D21" s="86" t="s">
        <v>356</v>
      </c>
      <c r="E21" s="12" t="s">
        <v>182</v>
      </c>
      <c r="F21" s="79">
        <v>44315.416666666664</v>
      </c>
      <c r="G21" s="79">
        <v>44315.541666666664</v>
      </c>
      <c r="H21" s="13" t="s">
        <v>11</v>
      </c>
      <c r="I21" s="3">
        <f t="shared" si="1"/>
        <v>3</v>
      </c>
      <c r="J21" s="4" t="s">
        <v>12</v>
      </c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AB21"/>
      <c r="AC21" s="1"/>
      <c r="AE21" s="84" t="s">
        <v>193</v>
      </c>
      <c r="AF21" s="1"/>
      <c r="AG21" s="1"/>
    </row>
    <row r="22" spans="1:33" x14ac:dyDescent="0.3">
      <c r="B22" s="10"/>
      <c r="D22" s="11"/>
      <c r="E22" s="12"/>
      <c r="F22" s="6"/>
      <c r="G22" s="6"/>
      <c r="H22" s="18"/>
      <c r="I22" s="3"/>
      <c r="J22" s="82"/>
      <c r="K22" s="89"/>
      <c r="M22"/>
      <c r="AA22" s="2"/>
      <c r="AB22" s="2"/>
      <c r="AC22" s="103"/>
      <c r="AE22" s="4"/>
      <c r="AF22" s="1"/>
      <c r="AG22" s="1"/>
    </row>
    <row r="26" spans="1:33" x14ac:dyDescent="0.3">
      <c r="F26" s="85"/>
      <c r="AC26" s="106"/>
      <c r="AF26" s="1"/>
      <c r="AG26" s="1"/>
    </row>
    <row r="27" spans="1:33" x14ac:dyDescent="0.3">
      <c r="D27" s="10" t="s">
        <v>10</v>
      </c>
      <c r="AC27" s="106"/>
      <c r="AF27" s="1"/>
      <c r="AG27" s="1"/>
    </row>
    <row r="28" spans="1:33" x14ac:dyDescent="0.3">
      <c r="D28" s="10" t="s">
        <v>10</v>
      </c>
      <c r="AC28" s="106"/>
      <c r="AF28" s="1"/>
      <c r="AG28" s="1"/>
    </row>
    <row r="29" spans="1:33" x14ac:dyDescent="0.3">
      <c r="D29" s="10" t="s">
        <v>10</v>
      </c>
      <c r="AC29" s="106"/>
      <c r="AF29" s="1"/>
      <c r="AG29" s="1"/>
    </row>
    <row r="30" spans="1:33" x14ac:dyDescent="0.3">
      <c r="D30" s="10" t="s">
        <v>10</v>
      </c>
      <c r="AC30" s="106"/>
      <c r="AF30" s="1"/>
      <c r="AG30" s="1"/>
    </row>
    <row r="31" spans="1:33" x14ac:dyDescent="0.3">
      <c r="D31" s="10" t="s">
        <v>10</v>
      </c>
      <c r="AC31" s="106"/>
      <c r="AF31" s="1"/>
      <c r="AG31" s="1"/>
    </row>
    <row r="32" spans="1:33" x14ac:dyDescent="0.3">
      <c r="D32" s="10" t="s">
        <v>10</v>
      </c>
      <c r="AC32" s="106"/>
      <c r="AF32" s="1"/>
      <c r="AG32" s="1"/>
    </row>
    <row r="33" spans="29:33" x14ac:dyDescent="0.3">
      <c r="AC33" s="106"/>
      <c r="AF33" s="1"/>
      <c r="AG33" s="1"/>
    </row>
    <row r="34" spans="29:33" x14ac:dyDescent="0.3">
      <c r="AC34" s="106"/>
      <c r="AF34" s="1"/>
      <c r="AG34" s="1"/>
    </row>
  </sheetData>
  <mergeCells count="12">
    <mergeCell ref="AE7:AE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6:AG34"/>
  <sheetViews>
    <sheetView workbookViewId="0">
      <selection sqref="A1:F1"/>
    </sheetView>
  </sheetViews>
  <sheetFormatPr defaultColWidth="9.125" defaultRowHeight="16.3" x14ac:dyDescent="0.3"/>
  <cols>
    <col min="1" max="1" width="4.625" style="1" customWidth="1"/>
    <col min="2" max="2" width="10.625" style="1" customWidth="1"/>
    <col min="3" max="3" width="6.625" style="1" customWidth="1"/>
    <col min="4" max="4" width="32.125" style="1" customWidth="1"/>
    <col min="5" max="5" width="8.875" style="1" customWidth="1"/>
    <col min="6" max="7" width="21.25" style="1" customWidth="1"/>
    <col min="8" max="8" width="8.375" style="1" customWidth="1"/>
    <col min="9" max="9" width="9.625" style="1" customWidth="1"/>
    <col min="10" max="10" width="13.75" style="1" customWidth="1"/>
    <col min="11" max="11" width="13" style="1" customWidth="1"/>
    <col min="12" max="12" width="9.125" hidden="1" customWidth="1"/>
    <col min="13" max="26" width="9.125" style="1" hidden="1" customWidth="1"/>
    <col min="27" max="27" width="13" style="1" customWidth="1"/>
    <col min="28" max="28" width="12.125" style="1" customWidth="1"/>
    <col min="29" max="29" width="9.125" style="99"/>
    <col min="30" max="30" width="7.75" style="1" customWidth="1"/>
    <col min="31" max="31" width="44.375" style="1" customWidth="1"/>
    <col min="32" max="33" width="9" customWidth="1"/>
    <col min="34" max="16384" width="9.125" style="1"/>
  </cols>
  <sheetData>
    <row r="6" spans="1:33" ht="17" thickBot="1" x14ac:dyDescent="0.35"/>
    <row r="7" spans="1:33" ht="16.5" customHeight="1" x14ac:dyDescent="0.3">
      <c r="A7" s="306" t="s">
        <v>185</v>
      </c>
      <c r="B7" s="306" t="s">
        <v>1</v>
      </c>
      <c r="C7" s="306" t="s">
        <v>1</v>
      </c>
      <c r="D7" s="307" t="s">
        <v>8</v>
      </c>
      <c r="E7" s="307" t="s">
        <v>7</v>
      </c>
      <c r="F7" s="307" t="s">
        <v>6</v>
      </c>
      <c r="G7" s="309" t="s">
        <v>5</v>
      </c>
      <c r="H7" s="310" t="s">
        <v>9</v>
      </c>
      <c r="I7" s="297" t="s">
        <v>4</v>
      </c>
      <c r="J7" s="320" t="s">
        <v>3</v>
      </c>
      <c r="K7" s="323" t="s">
        <v>2</v>
      </c>
      <c r="AA7" s="95"/>
      <c r="AB7" s="95"/>
      <c r="AC7" s="100"/>
      <c r="AE7" s="303"/>
    </row>
    <row r="8" spans="1:33" ht="16.5" customHeight="1" x14ac:dyDescent="0.3">
      <c r="A8" s="306"/>
      <c r="B8" s="306"/>
      <c r="C8" s="306"/>
      <c r="D8" s="308"/>
      <c r="E8" s="308"/>
      <c r="F8" s="308"/>
      <c r="G8" s="298"/>
      <c r="H8" s="311"/>
      <c r="I8" s="298"/>
      <c r="J8" s="321"/>
      <c r="K8" s="324"/>
      <c r="AA8" s="96"/>
      <c r="AB8" s="96"/>
      <c r="AC8" s="101"/>
      <c r="AE8" s="304"/>
    </row>
    <row r="9" spans="1:33" ht="163.55000000000001" customHeight="1" thickBot="1" x14ac:dyDescent="0.35">
      <c r="A9" s="306"/>
      <c r="B9" s="316"/>
      <c r="C9" s="306"/>
      <c r="D9" s="317"/>
      <c r="E9" s="308"/>
      <c r="F9" s="317"/>
      <c r="G9" s="298"/>
      <c r="H9" s="319"/>
      <c r="I9" s="312"/>
      <c r="J9" s="322"/>
      <c r="K9" s="325"/>
      <c r="AA9" s="97"/>
      <c r="AB9" s="97"/>
      <c r="AC9" s="102"/>
      <c r="AD9" s="7">
        <v>4.1666666666666664E-2</v>
      </c>
      <c r="AE9" s="315"/>
    </row>
    <row r="10" spans="1:33" ht="17" thickBot="1" x14ac:dyDescent="0.35">
      <c r="A10" s="68">
        <v>1</v>
      </c>
      <c r="B10" s="69">
        <v>2</v>
      </c>
      <c r="C10" s="68">
        <v>3</v>
      </c>
      <c r="D10" s="69">
        <v>4</v>
      </c>
      <c r="E10" s="68">
        <v>5</v>
      </c>
      <c r="F10" s="69">
        <v>6</v>
      </c>
      <c r="G10" s="68">
        <v>7</v>
      </c>
      <c r="H10" s="69">
        <v>8</v>
      </c>
      <c r="I10" s="68">
        <v>9</v>
      </c>
      <c r="J10" s="69">
        <v>10</v>
      </c>
      <c r="K10" s="91">
        <v>11</v>
      </c>
      <c r="AA10" s="97"/>
      <c r="AB10" s="97"/>
      <c r="AC10" s="102"/>
      <c r="AE10" s="70"/>
      <c r="AF10" s="1"/>
      <c r="AG10" s="1"/>
    </row>
    <row r="11" spans="1:33" x14ac:dyDescent="0.3">
      <c r="A11" s="131"/>
      <c r="B11" s="132"/>
      <c r="C11" s="131"/>
      <c r="D11" s="132"/>
      <c r="E11" s="131"/>
      <c r="F11" s="132"/>
      <c r="G11" s="131"/>
      <c r="H11" s="132"/>
      <c r="I11" s="131"/>
      <c r="J11" s="132"/>
      <c r="K11" s="131"/>
      <c r="AA11" s="16"/>
      <c r="AB11" s="16"/>
      <c r="AC11" s="133"/>
      <c r="AE11" s="16"/>
      <c r="AF11" s="1"/>
      <c r="AG11" s="1"/>
    </row>
    <row r="12" spans="1:33" x14ac:dyDescent="0.3">
      <c r="A12" s="9"/>
      <c r="B12" s="71"/>
      <c r="C12" s="9"/>
      <c r="D12" s="11" t="s">
        <v>378</v>
      </c>
      <c r="E12" s="12">
        <v>0.38</v>
      </c>
      <c r="F12" s="6">
        <v>44323.364583333336</v>
      </c>
      <c r="G12" s="6">
        <v>44323.385416666664</v>
      </c>
      <c r="H12" s="13" t="s">
        <v>11</v>
      </c>
      <c r="I12" s="3">
        <f>(G12-F12)/$AD$9</f>
        <v>0.49999999988358468</v>
      </c>
      <c r="J12" s="81" t="s">
        <v>190</v>
      </c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AB12"/>
      <c r="AC12" s="1"/>
      <c r="AE12" s="76" t="s">
        <v>352</v>
      </c>
      <c r="AF12" s="1"/>
      <c r="AG12" s="1"/>
    </row>
    <row r="13" spans="1:33" ht="21.1" customHeight="1" x14ac:dyDescent="0.3">
      <c r="A13" s="2"/>
      <c r="B13" s="10"/>
      <c r="C13" s="2"/>
      <c r="D13" s="11" t="s">
        <v>343</v>
      </c>
      <c r="E13" s="12">
        <v>10</v>
      </c>
      <c r="F13" s="6">
        <v>44331.611111111109</v>
      </c>
      <c r="G13" s="6">
        <v>44331.654861111114</v>
      </c>
      <c r="H13" s="13" t="s">
        <v>11</v>
      </c>
      <c r="I13" s="3">
        <f t="shared" ref="I13:I18" si="0">(G13-F13)/$AD$9</f>
        <v>1.0500000001047738</v>
      </c>
      <c r="J13" s="5" t="s">
        <v>12</v>
      </c>
      <c r="K13" s="89"/>
      <c r="M13"/>
      <c r="AA13" s="92"/>
      <c r="AB13" s="92"/>
      <c r="AC13" s="98">
        <v>1</v>
      </c>
      <c r="AE13" s="5" t="s">
        <v>209</v>
      </c>
      <c r="AF13" s="1"/>
      <c r="AG13" s="1"/>
    </row>
    <row r="14" spans="1:33" ht="21.1" customHeight="1" x14ac:dyDescent="0.3">
      <c r="A14" s="9"/>
      <c r="B14" s="10"/>
      <c r="C14" s="9"/>
      <c r="D14" s="11" t="s">
        <v>379</v>
      </c>
      <c r="E14" s="12">
        <v>10</v>
      </c>
      <c r="F14" s="6">
        <v>44331.611111111109</v>
      </c>
      <c r="G14" s="6">
        <v>44331.775000000001</v>
      </c>
      <c r="H14" s="13" t="s">
        <v>11</v>
      </c>
      <c r="I14" s="3">
        <f t="shared" si="0"/>
        <v>3.933333333407063</v>
      </c>
      <c r="J14" s="5" t="s">
        <v>12</v>
      </c>
      <c r="K14" s="89"/>
      <c r="AA14" s="92"/>
      <c r="AB14" s="92"/>
      <c r="AC14" s="92">
        <v>0</v>
      </c>
      <c r="AE14" s="4" t="s">
        <v>344</v>
      </c>
      <c r="AF14" s="1"/>
      <c r="AG14" s="1"/>
    </row>
    <row r="15" spans="1:33" s="83" customFormat="1" x14ac:dyDescent="0.3">
      <c r="A15" s="5"/>
      <c r="B15" s="10"/>
      <c r="C15" s="5"/>
      <c r="D15" s="11" t="s">
        <v>380</v>
      </c>
      <c r="E15" s="12">
        <v>0.38</v>
      </c>
      <c r="F15" s="6">
        <v>44334.402777777781</v>
      </c>
      <c r="G15" s="6">
        <v>44334.4375</v>
      </c>
      <c r="H15" s="13" t="s">
        <v>11</v>
      </c>
      <c r="I15" s="3">
        <f t="shared" si="0"/>
        <v>0.83333333325572312</v>
      </c>
      <c r="J15" s="81" t="s">
        <v>190</v>
      </c>
      <c r="K15" s="5"/>
      <c r="AA15" s="92"/>
      <c r="AB15" s="92"/>
      <c r="AC15" s="92">
        <v>1</v>
      </c>
      <c r="AE15" s="5" t="s">
        <v>209</v>
      </c>
    </row>
    <row r="16" spans="1:33" x14ac:dyDescent="0.3">
      <c r="A16" s="5"/>
      <c r="B16" s="77"/>
      <c r="C16" s="5"/>
      <c r="D16" s="11" t="s">
        <v>343</v>
      </c>
      <c r="E16" s="12">
        <v>10</v>
      </c>
      <c r="F16" s="6">
        <v>44334.555555555555</v>
      </c>
      <c r="G16" s="6">
        <v>44334.586805555555</v>
      </c>
      <c r="H16" s="13" t="s">
        <v>179</v>
      </c>
      <c r="I16" s="3">
        <f t="shared" si="0"/>
        <v>0.75</v>
      </c>
      <c r="J16" s="5" t="s">
        <v>12</v>
      </c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3"/>
      <c r="AA16" s="83"/>
      <c r="AB16" s="83"/>
      <c r="AC16" s="83"/>
      <c r="AD16" s="83"/>
      <c r="AE16" s="78" t="s">
        <v>354</v>
      </c>
      <c r="AF16" s="1"/>
      <c r="AG16" s="1"/>
    </row>
    <row r="17" spans="1:33" x14ac:dyDescent="0.3">
      <c r="B17" s="10"/>
      <c r="D17" s="11" t="s">
        <v>381</v>
      </c>
      <c r="E17" s="12">
        <v>0.38</v>
      </c>
      <c r="F17" s="6">
        <v>44334.614583333336</v>
      </c>
      <c r="G17" s="6">
        <v>44334.73333333333</v>
      </c>
      <c r="H17" s="13" t="s">
        <v>11</v>
      </c>
      <c r="I17" s="3">
        <f t="shared" si="0"/>
        <v>2.8499999998603016</v>
      </c>
      <c r="J17" s="81" t="s">
        <v>190</v>
      </c>
      <c r="K17" s="89"/>
      <c r="M17"/>
      <c r="AA17" s="92"/>
      <c r="AB17" s="92"/>
      <c r="AC17" s="92">
        <v>1</v>
      </c>
      <c r="AE17" s="4" t="s">
        <v>207</v>
      </c>
      <c r="AF17" s="1"/>
      <c r="AG17" s="1"/>
    </row>
    <row r="18" spans="1:33" x14ac:dyDescent="0.3">
      <c r="B18" s="10"/>
      <c r="D18" s="5" t="s">
        <v>345</v>
      </c>
      <c r="E18" s="12">
        <v>10</v>
      </c>
      <c r="F18" s="6">
        <v>44335.944444444445</v>
      </c>
      <c r="G18" s="6">
        <v>44336.121527777781</v>
      </c>
      <c r="H18" s="13" t="s">
        <v>179</v>
      </c>
      <c r="I18" s="3">
        <f t="shared" si="0"/>
        <v>4.2500000000582077</v>
      </c>
      <c r="J18" s="5" t="s">
        <v>12</v>
      </c>
      <c r="K18" s="89"/>
      <c r="M18"/>
      <c r="AA18" s="92"/>
      <c r="AB18" s="92"/>
      <c r="AC18" s="92">
        <v>1</v>
      </c>
      <c r="AE18" s="5" t="s">
        <v>346</v>
      </c>
      <c r="AF18" s="1"/>
      <c r="AG18" s="1"/>
    </row>
    <row r="19" spans="1:33" x14ac:dyDescent="0.3">
      <c r="B19" s="10"/>
      <c r="D19" s="11"/>
      <c r="E19" s="12"/>
      <c r="F19" s="6"/>
      <c r="G19" s="6"/>
      <c r="H19" s="18"/>
      <c r="I19" s="3"/>
      <c r="J19" s="5"/>
      <c r="K19" s="89"/>
      <c r="M19"/>
      <c r="AA19" s="2"/>
      <c r="AB19" s="2"/>
      <c r="AC19" s="103"/>
      <c r="AE19" s="4"/>
      <c r="AF19" s="1"/>
      <c r="AG19" s="1"/>
    </row>
    <row r="20" spans="1:33" x14ac:dyDescent="0.3">
      <c r="A20" s="4"/>
      <c r="B20" s="77"/>
      <c r="C20" s="4"/>
      <c r="D20" s="86"/>
      <c r="E20" s="12"/>
      <c r="F20" s="79"/>
      <c r="G20" s="79"/>
      <c r="H20" s="13"/>
      <c r="I20" s="3"/>
      <c r="J20" s="4"/>
      <c r="K20" s="138"/>
      <c r="L20" s="138"/>
      <c r="M20" s="138"/>
      <c r="N20" s="138"/>
      <c r="O20" s="138"/>
      <c r="P20" s="138"/>
      <c r="Q20" s="138"/>
      <c r="R20" s="138"/>
      <c r="S20" s="138"/>
      <c r="T20" s="138"/>
      <c r="U20" s="138"/>
      <c r="V20" s="138"/>
      <c r="W20" s="138"/>
      <c r="X20" s="138"/>
      <c r="Y20" s="138"/>
      <c r="Z20" s="85"/>
      <c r="AA20" s="85"/>
      <c r="AB20" s="85"/>
      <c r="AC20" s="85"/>
      <c r="AD20" s="85"/>
      <c r="AE20" s="84"/>
      <c r="AF20" s="1"/>
      <c r="AG20" s="1"/>
    </row>
    <row r="21" spans="1:33" x14ac:dyDescent="0.3">
      <c r="A21" s="2"/>
      <c r="B21" s="77"/>
      <c r="C21" s="2"/>
      <c r="D21" s="86"/>
      <c r="E21" s="12"/>
      <c r="F21" s="79"/>
      <c r="G21" s="79"/>
      <c r="H21" s="13"/>
      <c r="I21" s="3"/>
      <c r="J21" s="4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AB21"/>
      <c r="AC21" s="1"/>
      <c r="AE21" s="84"/>
      <c r="AF21" s="1"/>
      <c r="AG21" s="1"/>
    </row>
    <row r="22" spans="1:33" x14ac:dyDescent="0.3">
      <c r="B22" s="10"/>
      <c r="D22" s="11"/>
      <c r="E22" s="12"/>
      <c r="F22" s="6"/>
      <c r="G22" s="6"/>
      <c r="H22" s="18"/>
      <c r="I22" s="3"/>
      <c r="J22" s="82"/>
      <c r="K22" s="89"/>
      <c r="M22"/>
      <c r="AA22" s="2"/>
      <c r="AB22" s="2"/>
      <c r="AC22" s="103"/>
      <c r="AE22" s="4"/>
      <c r="AF22" s="1"/>
      <c r="AG22" s="1"/>
    </row>
    <row r="26" spans="1:33" x14ac:dyDescent="0.3">
      <c r="F26" s="85"/>
      <c r="AC26" s="106"/>
      <c r="AF26" s="1"/>
      <c r="AG26" s="1"/>
    </row>
    <row r="27" spans="1:33" x14ac:dyDescent="0.3">
      <c r="D27" s="10" t="s">
        <v>10</v>
      </c>
      <c r="AC27" s="106"/>
      <c r="AF27" s="1"/>
      <c r="AG27" s="1"/>
    </row>
    <row r="28" spans="1:33" x14ac:dyDescent="0.3">
      <c r="D28" s="10" t="s">
        <v>10</v>
      </c>
      <c r="AC28" s="106"/>
      <c r="AF28" s="1"/>
      <c r="AG28" s="1"/>
    </row>
    <row r="29" spans="1:33" x14ac:dyDescent="0.3">
      <c r="D29" s="10" t="s">
        <v>10</v>
      </c>
      <c r="AC29" s="106"/>
      <c r="AF29" s="1"/>
      <c r="AG29" s="1"/>
    </row>
    <row r="30" spans="1:33" x14ac:dyDescent="0.3">
      <c r="D30" s="10" t="s">
        <v>10</v>
      </c>
      <c r="AC30" s="106"/>
      <c r="AF30" s="1"/>
      <c r="AG30" s="1"/>
    </row>
    <row r="31" spans="1:33" x14ac:dyDescent="0.3">
      <c r="D31" s="10" t="s">
        <v>10</v>
      </c>
      <c r="AC31" s="106"/>
      <c r="AF31" s="1"/>
      <c r="AG31" s="1"/>
    </row>
    <row r="32" spans="1:33" x14ac:dyDescent="0.3">
      <c r="D32" s="10" t="s">
        <v>10</v>
      </c>
      <c r="AC32" s="106"/>
      <c r="AF32" s="1"/>
      <c r="AG32" s="1"/>
    </row>
    <row r="33" spans="29:33" x14ac:dyDescent="0.3">
      <c r="AC33" s="106"/>
      <c r="AF33" s="1"/>
      <c r="AG33" s="1"/>
    </row>
    <row r="34" spans="29:33" x14ac:dyDescent="0.3">
      <c r="AC34" s="106"/>
      <c r="AF34" s="1"/>
      <c r="AG34" s="1"/>
    </row>
  </sheetData>
  <mergeCells count="12">
    <mergeCell ref="AE7:AE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D983"/>
  <sheetViews>
    <sheetView workbookViewId="0">
      <selection sqref="A1:F1"/>
    </sheetView>
  </sheetViews>
  <sheetFormatPr defaultRowHeight="16.3" x14ac:dyDescent="0.3"/>
  <cols>
    <col min="1" max="1" width="9.125" style="142"/>
    <col min="2" max="2" width="18.25" style="142" customWidth="1"/>
    <col min="3" max="3" width="9.125" style="142" customWidth="1"/>
    <col min="4" max="4" width="31" style="142" customWidth="1"/>
    <col min="5" max="5" width="9.125" style="142"/>
    <col min="6" max="6" width="18.25" style="142" customWidth="1"/>
    <col min="7" max="7" width="17.875" style="142" customWidth="1"/>
    <col min="8" max="8" width="9.125" style="142" customWidth="1"/>
    <col min="9" max="9" width="12.75" style="142" customWidth="1"/>
    <col min="10" max="10" width="9.875" style="142" customWidth="1"/>
    <col min="11" max="23" width="9.125" style="142" customWidth="1"/>
    <col min="24" max="24" width="17" style="142" customWidth="1"/>
    <col min="25" max="27" width="9.125" style="142"/>
    <col min="28" max="28" width="5.625" style="142" customWidth="1"/>
    <col min="29" max="257" width="9.125" style="142"/>
    <col min="258" max="258" width="18.25" style="142" customWidth="1"/>
    <col min="259" max="259" width="9.125" style="142" customWidth="1"/>
    <col min="260" max="260" width="31" style="142" customWidth="1"/>
    <col min="261" max="261" width="9.125" style="142"/>
    <col min="262" max="262" width="18.25" style="142" customWidth="1"/>
    <col min="263" max="263" width="17.875" style="142" customWidth="1"/>
    <col min="264" max="264" width="9.125" style="142" customWidth="1"/>
    <col min="265" max="265" width="12.75" style="142" customWidth="1"/>
    <col min="266" max="266" width="9.875" style="142" customWidth="1"/>
    <col min="267" max="279" width="9.125" style="142" customWidth="1"/>
    <col min="280" max="280" width="17" style="142" customWidth="1"/>
    <col min="281" max="283" width="9.125" style="142"/>
    <col min="284" max="284" width="5.625" style="142" customWidth="1"/>
    <col min="285" max="513" width="9.125" style="142"/>
    <col min="514" max="514" width="18.25" style="142" customWidth="1"/>
    <col min="515" max="515" width="9.125" style="142" customWidth="1"/>
    <col min="516" max="516" width="31" style="142" customWidth="1"/>
    <col min="517" max="517" width="9.125" style="142"/>
    <col min="518" max="518" width="18.25" style="142" customWidth="1"/>
    <col min="519" max="519" width="17.875" style="142" customWidth="1"/>
    <col min="520" max="520" width="9.125" style="142" customWidth="1"/>
    <col min="521" max="521" width="12.75" style="142" customWidth="1"/>
    <col min="522" max="522" width="9.875" style="142" customWidth="1"/>
    <col min="523" max="535" width="9.125" style="142" customWidth="1"/>
    <col min="536" max="536" width="17" style="142" customWidth="1"/>
    <col min="537" max="539" width="9.125" style="142"/>
    <col min="540" max="540" width="5.625" style="142" customWidth="1"/>
    <col min="541" max="769" width="9.125" style="142"/>
    <col min="770" max="770" width="18.25" style="142" customWidth="1"/>
    <col min="771" max="771" width="9.125" style="142" customWidth="1"/>
    <col min="772" max="772" width="31" style="142" customWidth="1"/>
    <col min="773" max="773" width="9.125" style="142"/>
    <col min="774" max="774" width="18.25" style="142" customWidth="1"/>
    <col min="775" max="775" width="17.875" style="142" customWidth="1"/>
    <col min="776" max="776" width="9.125" style="142" customWidth="1"/>
    <col min="777" max="777" width="12.75" style="142" customWidth="1"/>
    <col min="778" max="778" width="9.875" style="142" customWidth="1"/>
    <col min="779" max="791" width="9.125" style="142" customWidth="1"/>
    <col min="792" max="792" width="17" style="142" customWidth="1"/>
    <col min="793" max="795" width="9.125" style="142"/>
    <col min="796" max="796" width="5.625" style="142" customWidth="1"/>
    <col min="797" max="1025" width="9.125" style="142"/>
    <col min="1026" max="1026" width="18.25" style="142" customWidth="1"/>
    <col min="1027" max="1027" width="9.125" style="142" customWidth="1"/>
    <col min="1028" max="1028" width="31" style="142" customWidth="1"/>
    <col min="1029" max="1029" width="9.125" style="142"/>
    <col min="1030" max="1030" width="18.25" style="142" customWidth="1"/>
    <col min="1031" max="1031" width="17.875" style="142" customWidth="1"/>
    <col min="1032" max="1032" width="9.125" style="142" customWidth="1"/>
    <col min="1033" max="1033" width="12.75" style="142" customWidth="1"/>
    <col min="1034" max="1034" width="9.875" style="142" customWidth="1"/>
    <col min="1035" max="1047" width="9.125" style="142" customWidth="1"/>
    <col min="1048" max="1048" width="17" style="142" customWidth="1"/>
    <col min="1049" max="1051" width="9.125" style="142"/>
    <col min="1052" max="1052" width="5.625" style="142" customWidth="1"/>
    <col min="1053" max="1281" width="9.125" style="142"/>
    <col min="1282" max="1282" width="18.25" style="142" customWidth="1"/>
    <col min="1283" max="1283" width="9.125" style="142" customWidth="1"/>
    <col min="1284" max="1284" width="31" style="142" customWidth="1"/>
    <col min="1285" max="1285" width="9.125" style="142"/>
    <col min="1286" max="1286" width="18.25" style="142" customWidth="1"/>
    <col min="1287" max="1287" width="17.875" style="142" customWidth="1"/>
    <col min="1288" max="1288" width="9.125" style="142" customWidth="1"/>
    <col min="1289" max="1289" width="12.75" style="142" customWidth="1"/>
    <col min="1290" max="1290" width="9.875" style="142" customWidth="1"/>
    <col min="1291" max="1303" width="9.125" style="142" customWidth="1"/>
    <col min="1304" max="1304" width="17" style="142" customWidth="1"/>
    <col min="1305" max="1307" width="9.125" style="142"/>
    <col min="1308" max="1308" width="5.625" style="142" customWidth="1"/>
    <col min="1309" max="1537" width="9.125" style="142"/>
    <col min="1538" max="1538" width="18.25" style="142" customWidth="1"/>
    <col min="1539" max="1539" width="9.125" style="142" customWidth="1"/>
    <col min="1540" max="1540" width="31" style="142" customWidth="1"/>
    <col min="1541" max="1541" width="9.125" style="142"/>
    <col min="1542" max="1542" width="18.25" style="142" customWidth="1"/>
    <col min="1543" max="1543" width="17.875" style="142" customWidth="1"/>
    <col min="1544" max="1544" width="9.125" style="142" customWidth="1"/>
    <col min="1545" max="1545" width="12.75" style="142" customWidth="1"/>
    <col min="1546" max="1546" width="9.875" style="142" customWidth="1"/>
    <col min="1547" max="1559" width="9.125" style="142" customWidth="1"/>
    <col min="1560" max="1560" width="17" style="142" customWidth="1"/>
    <col min="1561" max="1563" width="9.125" style="142"/>
    <col min="1564" max="1564" width="5.625" style="142" customWidth="1"/>
    <col min="1565" max="1793" width="9.125" style="142"/>
    <col min="1794" max="1794" width="18.25" style="142" customWidth="1"/>
    <col min="1795" max="1795" width="9.125" style="142" customWidth="1"/>
    <col min="1796" max="1796" width="31" style="142" customWidth="1"/>
    <col min="1797" max="1797" width="9.125" style="142"/>
    <col min="1798" max="1798" width="18.25" style="142" customWidth="1"/>
    <col min="1799" max="1799" width="17.875" style="142" customWidth="1"/>
    <col min="1800" max="1800" width="9.125" style="142" customWidth="1"/>
    <col min="1801" max="1801" width="12.75" style="142" customWidth="1"/>
    <col min="1802" max="1802" width="9.875" style="142" customWidth="1"/>
    <col min="1803" max="1815" width="9.125" style="142" customWidth="1"/>
    <col min="1816" max="1816" width="17" style="142" customWidth="1"/>
    <col min="1817" max="1819" width="9.125" style="142"/>
    <col min="1820" max="1820" width="5.625" style="142" customWidth="1"/>
    <col min="1821" max="2049" width="9.125" style="142"/>
    <col min="2050" max="2050" width="18.25" style="142" customWidth="1"/>
    <col min="2051" max="2051" width="9.125" style="142" customWidth="1"/>
    <col min="2052" max="2052" width="31" style="142" customWidth="1"/>
    <col min="2053" max="2053" width="9.125" style="142"/>
    <col min="2054" max="2054" width="18.25" style="142" customWidth="1"/>
    <col min="2055" max="2055" width="17.875" style="142" customWidth="1"/>
    <col min="2056" max="2056" width="9.125" style="142" customWidth="1"/>
    <col min="2057" max="2057" width="12.75" style="142" customWidth="1"/>
    <col min="2058" max="2058" width="9.875" style="142" customWidth="1"/>
    <col min="2059" max="2071" width="9.125" style="142" customWidth="1"/>
    <col min="2072" max="2072" width="17" style="142" customWidth="1"/>
    <col min="2073" max="2075" width="9.125" style="142"/>
    <col min="2076" max="2076" width="5.625" style="142" customWidth="1"/>
    <col min="2077" max="2305" width="9.125" style="142"/>
    <col min="2306" max="2306" width="18.25" style="142" customWidth="1"/>
    <col min="2307" max="2307" width="9.125" style="142" customWidth="1"/>
    <col min="2308" max="2308" width="31" style="142" customWidth="1"/>
    <col min="2309" max="2309" width="9.125" style="142"/>
    <col min="2310" max="2310" width="18.25" style="142" customWidth="1"/>
    <col min="2311" max="2311" width="17.875" style="142" customWidth="1"/>
    <col min="2312" max="2312" width="9.125" style="142" customWidth="1"/>
    <col min="2313" max="2313" width="12.75" style="142" customWidth="1"/>
    <col min="2314" max="2314" width="9.875" style="142" customWidth="1"/>
    <col min="2315" max="2327" width="9.125" style="142" customWidth="1"/>
    <col min="2328" max="2328" width="17" style="142" customWidth="1"/>
    <col min="2329" max="2331" width="9.125" style="142"/>
    <col min="2332" max="2332" width="5.625" style="142" customWidth="1"/>
    <col min="2333" max="2561" width="9.125" style="142"/>
    <col min="2562" max="2562" width="18.25" style="142" customWidth="1"/>
    <col min="2563" max="2563" width="9.125" style="142" customWidth="1"/>
    <col min="2564" max="2564" width="31" style="142" customWidth="1"/>
    <col min="2565" max="2565" width="9.125" style="142"/>
    <col min="2566" max="2566" width="18.25" style="142" customWidth="1"/>
    <col min="2567" max="2567" width="17.875" style="142" customWidth="1"/>
    <col min="2568" max="2568" width="9.125" style="142" customWidth="1"/>
    <col min="2569" max="2569" width="12.75" style="142" customWidth="1"/>
    <col min="2570" max="2570" width="9.875" style="142" customWidth="1"/>
    <col min="2571" max="2583" width="9.125" style="142" customWidth="1"/>
    <col min="2584" max="2584" width="17" style="142" customWidth="1"/>
    <col min="2585" max="2587" width="9.125" style="142"/>
    <col min="2588" max="2588" width="5.625" style="142" customWidth="1"/>
    <col min="2589" max="2817" width="9.125" style="142"/>
    <col min="2818" max="2818" width="18.25" style="142" customWidth="1"/>
    <col min="2819" max="2819" width="9.125" style="142" customWidth="1"/>
    <col min="2820" max="2820" width="31" style="142" customWidth="1"/>
    <col min="2821" max="2821" width="9.125" style="142"/>
    <col min="2822" max="2822" width="18.25" style="142" customWidth="1"/>
    <col min="2823" max="2823" width="17.875" style="142" customWidth="1"/>
    <col min="2824" max="2824" width="9.125" style="142" customWidth="1"/>
    <col min="2825" max="2825" width="12.75" style="142" customWidth="1"/>
    <col min="2826" max="2826" width="9.875" style="142" customWidth="1"/>
    <col min="2827" max="2839" width="9.125" style="142" customWidth="1"/>
    <col min="2840" max="2840" width="17" style="142" customWidth="1"/>
    <col min="2841" max="2843" width="9.125" style="142"/>
    <col min="2844" max="2844" width="5.625" style="142" customWidth="1"/>
    <col min="2845" max="3073" width="9.125" style="142"/>
    <col min="3074" max="3074" width="18.25" style="142" customWidth="1"/>
    <col min="3075" max="3075" width="9.125" style="142" customWidth="1"/>
    <col min="3076" max="3076" width="31" style="142" customWidth="1"/>
    <col min="3077" max="3077" width="9.125" style="142"/>
    <col min="3078" max="3078" width="18.25" style="142" customWidth="1"/>
    <col min="3079" max="3079" width="17.875" style="142" customWidth="1"/>
    <col min="3080" max="3080" width="9.125" style="142" customWidth="1"/>
    <col min="3081" max="3081" width="12.75" style="142" customWidth="1"/>
    <col min="3082" max="3082" width="9.875" style="142" customWidth="1"/>
    <col min="3083" max="3095" width="9.125" style="142" customWidth="1"/>
    <col min="3096" max="3096" width="17" style="142" customWidth="1"/>
    <col min="3097" max="3099" width="9.125" style="142"/>
    <col min="3100" max="3100" width="5.625" style="142" customWidth="1"/>
    <col min="3101" max="3329" width="9.125" style="142"/>
    <col min="3330" max="3330" width="18.25" style="142" customWidth="1"/>
    <col min="3331" max="3331" width="9.125" style="142" customWidth="1"/>
    <col min="3332" max="3332" width="31" style="142" customWidth="1"/>
    <col min="3333" max="3333" width="9.125" style="142"/>
    <col min="3334" max="3334" width="18.25" style="142" customWidth="1"/>
    <col min="3335" max="3335" width="17.875" style="142" customWidth="1"/>
    <col min="3336" max="3336" width="9.125" style="142" customWidth="1"/>
    <col min="3337" max="3337" width="12.75" style="142" customWidth="1"/>
    <col min="3338" max="3338" width="9.875" style="142" customWidth="1"/>
    <col min="3339" max="3351" width="9.125" style="142" customWidth="1"/>
    <col min="3352" max="3352" width="17" style="142" customWidth="1"/>
    <col min="3353" max="3355" width="9.125" style="142"/>
    <col min="3356" max="3356" width="5.625" style="142" customWidth="1"/>
    <col min="3357" max="3585" width="9.125" style="142"/>
    <col min="3586" max="3586" width="18.25" style="142" customWidth="1"/>
    <col min="3587" max="3587" width="9.125" style="142" customWidth="1"/>
    <col min="3588" max="3588" width="31" style="142" customWidth="1"/>
    <col min="3589" max="3589" width="9.125" style="142"/>
    <col min="3590" max="3590" width="18.25" style="142" customWidth="1"/>
    <col min="3591" max="3591" width="17.875" style="142" customWidth="1"/>
    <col min="3592" max="3592" width="9.125" style="142" customWidth="1"/>
    <col min="3593" max="3593" width="12.75" style="142" customWidth="1"/>
    <col min="3594" max="3594" width="9.875" style="142" customWidth="1"/>
    <col min="3595" max="3607" width="9.125" style="142" customWidth="1"/>
    <col min="3608" max="3608" width="17" style="142" customWidth="1"/>
    <col min="3609" max="3611" width="9.125" style="142"/>
    <col min="3612" max="3612" width="5.625" style="142" customWidth="1"/>
    <col min="3613" max="3841" width="9.125" style="142"/>
    <col min="3842" max="3842" width="18.25" style="142" customWidth="1"/>
    <col min="3843" max="3843" width="9.125" style="142" customWidth="1"/>
    <col min="3844" max="3844" width="31" style="142" customWidth="1"/>
    <col min="3845" max="3845" width="9.125" style="142"/>
    <col min="3846" max="3846" width="18.25" style="142" customWidth="1"/>
    <col min="3847" max="3847" width="17.875" style="142" customWidth="1"/>
    <col min="3848" max="3848" width="9.125" style="142" customWidth="1"/>
    <col min="3849" max="3849" width="12.75" style="142" customWidth="1"/>
    <col min="3850" max="3850" width="9.875" style="142" customWidth="1"/>
    <col min="3851" max="3863" width="9.125" style="142" customWidth="1"/>
    <col min="3864" max="3864" width="17" style="142" customWidth="1"/>
    <col min="3865" max="3867" width="9.125" style="142"/>
    <col min="3868" max="3868" width="5.625" style="142" customWidth="1"/>
    <col min="3869" max="4097" width="9.125" style="142"/>
    <col min="4098" max="4098" width="18.25" style="142" customWidth="1"/>
    <col min="4099" max="4099" width="9.125" style="142" customWidth="1"/>
    <col min="4100" max="4100" width="31" style="142" customWidth="1"/>
    <col min="4101" max="4101" width="9.125" style="142"/>
    <col min="4102" max="4102" width="18.25" style="142" customWidth="1"/>
    <col min="4103" max="4103" width="17.875" style="142" customWidth="1"/>
    <col min="4104" max="4104" width="9.125" style="142" customWidth="1"/>
    <col min="4105" max="4105" width="12.75" style="142" customWidth="1"/>
    <col min="4106" max="4106" width="9.875" style="142" customWidth="1"/>
    <col min="4107" max="4119" width="9.125" style="142" customWidth="1"/>
    <col min="4120" max="4120" width="17" style="142" customWidth="1"/>
    <col min="4121" max="4123" width="9.125" style="142"/>
    <col min="4124" max="4124" width="5.625" style="142" customWidth="1"/>
    <col min="4125" max="4353" width="9.125" style="142"/>
    <col min="4354" max="4354" width="18.25" style="142" customWidth="1"/>
    <col min="4355" max="4355" width="9.125" style="142" customWidth="1"/>
    <col min="4356" max="4356" width="31" style="142" customWidth="1"/>
    <col min="4357" max="4357" width="9.125" style="142"/>
    <col min="4358" max="4358" width="18.25" style="142" customWidth="1"/>
    <col min="4359" max="4359" width="17.875" style="142" customWidth="1"/>
    <col min="4360" max="4360" width="9.125" style="142" customWidth="1"/>
    <col min="4361" max="4361" width="12.75" style="142" customWidth="1"/>
    <col min="4362" max="4362" width="9.875" style="142" customWidth="1"/>
    <col min="4363" max="4375" width="9.125" style="142" customWidth="1"/>
    <col min="4376" max="4376" width="17" style="142" customWidth="1"/>
    <col min="4377" max="4379" width="9.125" style="142"/>
    <col min="4380" max="4380" width="5.625" style="142" customWidth="1"/>
    <col min="4381" max="4609" width="9.125" style="142"/>
    <col min="4610" max="4610" width="18.25" style="142" customWidth="1"/>
    <col min="4611" max="4611" width="9.125" style="142" customWidth="1"/>
    <col min="4612" max="4612" width="31" style="142" customWidth="1"/>
    <col min="4613" max="4613" width="9.125" style="142"/>
    <col min="4614" max="4614" width="18.25" style="142" customWidth="1"/>
    <col min="4615" max="4615" width="17.875" style="142" customWidth="1"/>
    <col min="4616" max="4616" width="9.125" style="142" customWidth="1"/>
    <col min="4617" max="4617" width="12.75" style="142" customWidth="1"/>
    <col min="4618" max="4618" width="9.875" style="142" customWidth="1"/>
    <col min="4619" max="4631" width="9.125" style="142" customWidth="1"/>
    <col min="4632" max="4632" width="17" style="142" customWidth="1"/>
    <col min="4633" max="4635" width="9.125" style="142"/>
    <col min="4636" max="4636" width="5.625" style="142" customWidth="1"/>
    <col min="4637" max="4865" width="9.125" style="142"/>
    <col min="4866" max="4866" width="18.25" style="142" customWidth="1"/>
    <col min="4867" max="4867" width="9.125" style="142" customWidth="1"/>
    <col min="4868" max="4868" width="31" style="142" customWidth="1"/>
    <col min="4869" max="4869" width="9.125" style="142"/>
    <col min="4870" max="4870" width="18.25" style="142" customWidth="1"/>
    <col min="4871" max="4871" width="17.875" style="142" customWidth="1"/>
    <col min="4872" max="4872" width="9.125" style="142" customWidth="1"/>
    <col min="4873" max="4873" width="12.75" style="142" customWidth="1"/>
    <col min="4874" max="4874" width="9.875" style="142" customWidth="1"/>
    <col min="4875" max="4887" width="9.125" style="142" customWidth="1"/>
    <col min="4888" max="4888" width="17" style="142" customWidth="1"/>
    <col min="4889" max="4891" width="9.125" style="142"/>
    <col min="4892" max="4892" width="5.625" style="142" customWidth="1"/>
    <col min="4893" max="5121" width="9.125" style="142"/>
    <col min="5122" max="5122" width="18.25" style="142" customWidth="1"/>
    <col min="5123" max="5123" width="9.125" style="142" customWidth="1"/>
    <col min="5124" max="5124" width="31" style="142" customWidth="1"/>
    <col min="5125" max="5125" width="9.125" style="142"/>
    <col min="5126" max="5126" width="18.25" style="142" customWidth="1"/>
    <col min="5127" max="5127" width="17.875" style="142" customWidth="1"/>
    <col min="5128" max="5128" width="9.125" style="142" customWidth="1"/>
    <col min="5129" max="5129" width="12.75" style="142" customWidth="1"/>
    <col min="5130" max="5130" width="9.875" style="142" customWidth="1"/>
    <col min="5131" max="5143" width="9.125" style="142" customWidth="1"/>
    <col min="5144" max="5144" width="17" style="142" customWidth="1"/>
    <col min="5145" max="5147" width="9.125" style="142"/>
    <col min="5148" max="5148" width="5.625" style="142" customWidth="1"/>
    <col min="5149" max="5377" width="9.125" style="142"/>
    <col min="5378" max="5378" width="18.25" style="142" customWidth="1"/>
    <col min="5379" max="5379" width="9.125" style="142" customWidth="1"/>
    <col min="5380" max="5380" width="31" style="142" customWidth="1"/>
    <col min="5381" max="5381" width="9.125" style="142"/>
    <col min="5382" max="5382" width="18.25" style="142" customWidth="1"/>
    <col min="5383" max="5383" width="17.875" style="142" customWidth="1"/>
    <col min="5384" max="5384" width="9.125" style="142" customWidth="1"/>
    <col min="5385" max="5385" width="12.75" style="142" customWidth="1"/>
    <col min="5386" max="5386" width="9.875" style="142" customWidth="1"/>
    <col min="5387" max="5399" width="9.125" style="142" customWidth="1"/>
    <col min="5400" max="5400" width="17" style="142" customWidth="1"/>
    <col min="5401" max="5403" width="9.125" style="142"/>
    <col min="5404" max="5404" width="5.625" style="142" customWidth="1"/>
    <col min="5405" max="5633" width="9.125" style="142"/>
    <col min="5634" max="5634" width="18.25" style="142" customWidth="1"/>
    <col min="5635" max="5635" width="9.125" style="142" customWidth="1"/>
    <col min="5636" max="5636" width="31" style="142" customWidth="1"/>
    <col min="5637" max="5637" width="9.125" style="142"/>
    <col min="5638" max="5638" width="18.25" style="142" customWidth="1"/>
    <col min="5639" max="5639" width="17.875" style="142" customWidth="1"/>
    <col min="5640" max="5640" width="9.125" style="142" customWidth="1"/>
    <col min="5641" max="5641" width="12.75" style="142" customWidth="1"/>
    <col min="5642" max="5642" width="9.875" style="142" customWidth="1"/>
    <col min="5643" max="5655" width="9.125" style="142" customWidth="1"/>
    <col min="5656" max="5656" width="17" style="142" customWidth="1"/>
    <col min="5657" max="5659" width="9.125" style="142"/>
    <col min="5660" max="5660" width="5.625" style="142" customWidth="1"/>
    <col min="5661" max="5889" width="9.125" style="142"/>
    <col min="5890" max="5890" width="18.25" style="142" customWidth="1"/>
    <col min="5891" max="5891" width="9.125" style="142" customWidth="1"/>
    <col min="5892" max="5892" width="31" style="142" customWidth="1"/>
    <col min="5893" max="5893" width="9.125" style="142"/>
    <col min="5894" max="5894" width="18.25" style="142" customWidth="1"/>
    <col min="5895" max="5895" width="17.875" style="142" customWidth="1"/>
    <col min="5896" max="5896" width="9.125" style="142" customWidth="1"/>
    <col min="5897" max="5897" width="12.75" style="142" customWidth="1"/>
    <col min="5898" max="5898" width="9.875" style="142" customWidth="1"/>
    <col min="5899" max="5911" width="9.125" style="142" customWidth="1"/>
    <col min="5912" max="5912" width="17" style="142" customWidth="1"/>
    <col min="5913" max="5915" width="9.125" style="142"/>
    <col min="5916" max="5916" width="5.625" style="142" customWidth="1"/>
    <col min="5917" max="6145" width="9.125" style="142"/>
    <col min="6146" max="6146" width="18.25" style="142" customWidth="1"/>
    <col min="6147" max="6147" width="9.125" style="142" customWidth="1"/>
    <col min="6148" max="6148" width="31" style="142" customWidth="1"/>
    <col min="6149" max="6149" width="9.125" style="142"/>
    <col min="6150" max="6150" width="18.25" style="142" customWidth="1"/>
    <col min="6151" max="6151" width="17.875" style="142" customWidth="1"/>
    <col min="6152" max="6152" width="9.125" style="142" customWidth="1"/>
    <col min="6153" max="6153" width="12.75" style="142" customWidth="1"/>
    <col min="6154" max="6154" width="9.875" style="142" customWidth="1"/>
    <col min="6155" max="6167" width="9.125" style="142" customWidth="1"/>
    <col min="6168" max="6168" width="17" style="142" customWidth="1"/>
    <col min="6169" max="6171" width="9.125" style="142"/>
    <col min="6172" max="6172" width="5.625" style="142" customWidth="1"/>
    <col min="6173" max="6401" width="9.125" style="142"/>
    <col min="6402" max="6402" width="18.25" style="142" customWidth="1"/>
    <col min="6403" max="6403" width="9.125" style="142" customWidth="1"/>
    <col min="6404" max="6404" width="31" style="142" customWidth="1"/>
    <col min="6405" max="6405" width="9.125" style="142"/>
    <col min="6406" max="6406" width="18.25" style="142" customWidth="1"/>
    <col min="6407" max="6407" width="17.875" style="142" customWidth="1"/>
    <col min="6408" max="6408" width="9.125" style="142" customWidth="1"/>
    <col min="6409" max="6409" width="12.75" style="142" customWidth="1"/>
    <col min="6410" max="6410" width="9.875" style="142" customWidth="1"/>
    <col min="6411" max="6423" width="9.125" style="142" customWidth="1"/>
    <col min="6424" max="6424" width="17" style="142" customWidth="1"/>
    <col min="6425" max="6427" width="9.125" style="142"/>
    <col min="6428" max="6428" width="5.625" style="142" customWidth="1"/>
    <col min="6429" max="6657" width="9.125" style="142"/>
    <col min="6658" max="6658" width="18.25" style="142" customWidth="1"/>
    <col min="6659" max="6659" width="9.125" style="142" customWidth="1"/>
    <col min="6660" max="6660" width="31" style="142" customWidth="1"/>
    <col min="6661" max="6661" width="9.125" style="142"/>
    <col min="6662" max="6662" width="18.25" style="142" customWidth="1"/>
    <col min="6663" max="6663" width="17.875" style="142" customWidth="1"/>
    <col min="6664" max="6664" width="9.125" style="142" customWidth="1"/>
    <col min="6665" max="6665" width="12.75" style="142" customWidth="1"/>
    <col min="6666" max="6666" width="9.875" style="142" customWidth="1"/>
    <col min="6667" max="6679" width="9.125" style="142" customWidth="1"/>
    <col min="6680" max="6680" width="17" style="142" customWidth="1"/>
    <col min="6681" max="6683" width="9.125" style="142"/>
    <col min="6684" max="6684" width="5.625" style="142" customWidth="1"/>
    <col min="6685" max="6913" width="9.125" style="142"/>
    <col min="6914" max="6914" width="18.25" style="142" customWidth="1"/>
    <col min="6915" max="6915" width="9.125" style="142" customWidth="1"/>
    <col min="6916" max="6916" width="31" style="142" customWidth="1"/>
    <col min="6917" max="6917" width="9.125" style="142"/>
    <col min="6918" max="6918" width="18.25" style="142" customWidth="1"/>
    <col min="6919" max="6919" width="17.875" style="142" customWidth="1"/>
    <col min="6920" max="6920" width="9.125" style="142" customWidth="1"/>
    <col min="6921" max="6921" width="12.75" style="142" customWidth="1"/>
    <col min="6922" max="6922" width="9.875" style="142" customWidth="1"/>
    <col min="6923" max="6935" width="9.125" style="142" customWidth="1"/>
    <col min="6936" max="6936" width="17" style="142" customWidth="1"/>
    <col min="6937" max="6939" width="9.125" style="142"/>
    <col min="6940" max="6940" width="5.625" style="142" customWidth="1"/>
    <col min="6941" max="7169" width="9.125" style="142"/>
    <col min="7170" max="7170" width="18.25" style="142" customWidth="1"/>
    <col min="7171" max="7171" width="9.125" style="142" customWidth="1"/>
    <col min="7172" max="7172" width="31" style="142" customWidth="1"/>
    <col min="7173" max="7173" width="9.125" style="142"/>
    <col min="7174" max="7174" width="18.25" style="142" customWidth="1"/>
    <col min="7175" max="7175" width="17.875" style="142" customWidth="1"/>
    <col min="7176" max="7176" width="9.125" style="142" customWidth="1"/>
    <col min="7177" max="7177" width="12.75" style="142" customWidth="1"/>
    <col min="7178" max="7178" width="9.875" style="142" customWidth="1"/>
    <col min="7179" max="7191" width="9.125" style="142" customWidth="1"/>
    <col min="7192" max="7192" width="17" style="142" customWidth="1"/>
    <col min="7193" max="7195" width="9.125" style="142"/>
    <col min="7196" max="7196" width="5.625" style="142" customWidth="1"/>
    <col min="7197" max="7425" width="9.125" style="142"/>
    <col min="7426" max="7426" width="18.25" style="142" customWidth="1"/>
    <col min="7427" max="7427" width="9.125" style="142" customWidth="1"/>
    <col min="7428" max="7428" width="31" style="142" customWidth="1"/>
    <col min="7429" max="7429" width="9.125" style="142"/>
    <col min="7430" max="7430" width="18.25" style="142" customWidth="1"/>
    <col min="7431" max="7431" width="17.875" style="142" customWidth="1"/>
    <col min="7432" max="7432" width="9.125" style="142" customWidth="1"/>
    <col min="7433" max="7433" width="12.75" style="142" customWidth="1"/>
    <col min="7434" max="7434" width="9.875" style="142" customWidth="1"/>
    <col min="7435" max="7447" width="9.125" style="142" customWidth="1"/>
    <col min="7448" max="7448" width="17" style="142" customWidth="1"/>
    <col min="7449" max="7451" width="9.125" style="142"/>
    <col min="7452" max="7452" width="5.625" style="142" customWidth="1"/>
    <col min="7453" max="7681" width="9.125" style="142"/>
    <col min="7682" max="7682" width="18.25" style="142" customWidth="1"/>
    <col min="7683" max="7683" width="9.125" style="142" customWidth="1"/>
    <col min="7684" max="7684" width="31" style="142" customWidth="1"/>
    <col min="7685" max="7685" width="9.125" style="142"/>
    <col min="7686" max="7686" width="18.25" style="142" customWidth="1"/>
    <col min="7687" max="7687" width="17.875" style="142" customWidth="1"/>
    <col min="7688" max="7688" width="9.125" style="142" customWidth="1"/>
    <col min="7689" max="7689" width="12.75" style="142" customWidth="1"/>
    <col min="7690" max="7690" width="9.875" style="142" customWidth="1"/>
    <col min="7691" max="7703" width="9.125" style="142" customWidth="1"/>
    <col min="7704" max="7704" width="17" style="142" customWidth="1"/>
    <col min="7705" max="7707" width="9.125" style="142"/>
    <col min="7708" max="7708" width="5.625" style="142" customWidth="1"/>
    <col min="7709" max="7937" width="9.125" style="142"/>
    <col min="7938" max="7938" width="18.25" style="142" customWidth="1"/>
    <col min="7939" max="7939" width="9.125" style="142" customWidth="1"/>
    <col min="7940" max="7940" width="31" style="142" customWidth="1"/>
    <col min="7941" max="7941" width="9.125" style="142"/>
    <col min="7942" max="7942" width="18.25" style="142" customWidth="1"/>
    <col min="7943" max="7943" width="17.875" style="142" customWidth="1"/>
    <col min="7944" max="7944" width="9.125" style="142" customWidth="1"/>
    <col min="7945" max="7945" width="12.75" style="142" customWidth="1"/>
    <col min="7946" max="7946" width="9.875" style="142" customWidth="1"/>
    <col min="7947" max="7959" width="9.125" style="142" customWidth="1"/>
    <col min="7960" max="7960" width="17" style="142" customWidth="1"/>
    <col min="7961" max="7963" width="9.125" style="142"/>
    <col min="7964" max="7964" width="5.625" style="142" customWidth="1"/>
    <col min="7965" max="8193" width="9.125" style="142"/>
    <col min="8194" max="8194" width="18.25" style="142" customWidth="1"/>
    <col min="8195" max="8195" width="9.125" style="142" customWidth="1"/>
    <col min="8196" max="8196" width="31" style="142" customWidth="1"/>
    <col min="8197" max="8197" width="9.125" style="142"/>
    <col min="8198" max="8198" width="18.25" style="142" customWidth="1"/>
    <col min="8199" max="8199" width="17.875" style="142" customWidth="1"/>
    <col min="8200" max="8200" width="9.125" style="142" customWidth="1"/>
    <col min="8201" max="8201" width="12.75" style="142" customWidth="1"/>
    <col min="8202" max="8202" width="9.875" style="142" customWidth="1"/>
    <col min="8203" max="8215" width="9.125" style="142" customWidth="1"/>
    <col min="8216" max="8216" width="17" style="142" customWidth="1"/>
    <col min="8217" max="8219" width="9.125" style="142"/>
    <col min="8220" max="8220" width="5.625" style="142" customWidth="1"/>
    <col min="8221" max="8449" width="9.125" style="142"/>
    <col min="8450" max="8450" width="18.25" style="142" customWidth="1"/>
    <col min="8451" max="8451" width="9.125" style="142" customWidth="1"/>
    <col min="8452" max="8452" width="31" style="142" customWidth="1"/>
    <col min="8453" max="8453" width="9.125" style="142"/>
    <col min="8454" max="8454" width="18.25" style="142" customWidth="1"/>
    <col min="8455" max="8455" width="17.875" style="142" customWidth="1"/>
    <col min="8456" max="8456" width="9.125" style="142" customWidth="1"/>
    <col min="8457" max="8457" width="12.75" style="142" customWidth="1"/>
    <col min="8458" max="8458" width="9.875" style="142" customWidth="1"/>
    <col min="8459" max="8471" width="9.125" style="142" customWidth="1"/>
    <col min="8472" max="8472" width="17" style="142" customWidth="1"/>
    <col min="8473" max="8475" width="9.125" style="142"/>
    <col min="8476" max="8476" width="5.625" style="142" customWidth="1"/>
    <col min="8477" max="8705" width="9.125" style="142"/>
    <col min="8706" max="8706" width="18.25" style="142" customWidth="1"/>
    <col min="8707" max="8707" width="9.125" style="142" customWidth="1"/>
    <col min="8708" max="8708" width="31" style="142" customWidth="1"/>
    <col min="8709" max="8709" width="9.125" style="142"/>
    <col min="8710" max="8710" width="18.25" style="142" customWidth="1"/>
    <col min="8711" max="8711" width="17.875" style="142" customWidth="1"/>
    <col min="8712" max="8712" width="9.125" style="142" customWidth="1"/>
    <col min="8713" max="8713" width="12.75" style="142" customWidth="1"/>
    <col min="8714" max="8714" width="9.875" style="142" customWidth="1"/>
    <col min="8715" max="8727" width="9.125" style="142" customWidth="1"/>
    <col min="8728" max="8728" width="17" style="142" customWidth="1"/>
    <col min="8729" max="8731" width="9.125" style="142"/>
    <col min="8732" max="8732" width="5.625" style="142" customWidth="1"/>
    <col min="8733" max="8961" width="9.125" style="142"/>
    <col min="8962" max="8962" width="18.25" style="142" customWidth="1"/>
    <col min="8963" max="8963" width="9.125" style="142" customWidth="1"/>
    <col min="8964" max="8964" width="31" style="142" customWidth="1"/>
    <col min="8965" max="8965" width="9.125" style="142"/>
    <col min="8966" max="8966" width="18.25" style="142" customWidth="1"/>
    <col min="8967" max="8967" width="17.875" style="142" customWidth="1"/>
    <col min="8968" max="8968" width="9.125" style="142" customWidth="1"/>
    <col min="8969" max="8969" width="12.75" style="142" customWidth="1"/>
    <col min="8970" max="8970" width="9.875" style="142" customWidth="1"/>
    <col min="8971" max="8983" width="9.125" style="142" customWidth="1"/>
    <col min="8984" max="8984" width="17" style="142" customWidth="1"/>
    <col min="8985" max="8987" width="9.125" style="142"/>
    <col min="8988" max="8988" width="5.625" style="142" customWidth="1"/>
    <col min="8989" max="9217" width="9.125" style="142"/>
    <col min="9218" max="9218" width="18.25" style="142" customWidth="1"/>
    <col min="9219" max="9219" width="9.125" style="142" customWidth="1"/>
    <col min="9220" max="9220" width="31" style="142" customWidth="1"/>
    <col min="9221" max="9221" width="9.125" style="142"/>
    <col min="9222" max="9222" width="18.25" style="142" customWidth="1"/>
    <col min="9223" max="9223" width="17.875" style="142" customWidth="1"/>
    <col min="9224" max="9224" width="9.125" style="142" customWidth="1"/>
    <col min="9225" max="9225" width="12.75" style="142" customWidth="1"/>
    <col min="9226" max="9226" width="9.875" style="142" customWidth="1"/>
    <col min="9227" max="9239" width="9.125" style="142" customWidth="1"/>
    <col min="9240" max="9240" width="17" style="142" customWidth="1"/>
    <col min="9241" max="9243" width="9.125" style="142"/>
    <col min="9244" max="9244" width="5.625" style="142" customWidth="1"/>
    <col min="9245" max="9473" width="9.125" style="142"/>
    <col min="9474" max="9474" width="18.25" style="142" customWidth="1"/>
    <col min="9475" max="9475" width="9.125" style="142" customWidth="1"/>
    <col min="9476" max="9476" width="31" style="142" customWidth="1"/>
    <col min="9477" max="9477" width="9.125" style="142"/>
    <col min="9478" max="9478" width="18.25" style="142" customWidth="1"/>
    <col min="9479" max="9479" width="17.875" style="142" customWidth="1"/>
    <col min="9480" max="9480" width="9.125" style="142" customWidth="1"/>
    <col min="9481" max="9481" width="12.75" style="142" customWidth="1"/>
    <col min="9482" max="9482" width="9.875" style="142" customWidth="1"/>
    <col min="9483" max="9495" width="9.125" style="142" customWidth="1"/>
    <col min="9496" max="9496" width="17" style="142" customWidth="1"/>
    <col min="9497" max="9499" width="9.125" style="142"/>
    <col min="9500" max="9500" width="5.625" style="142" customWidth="1"/>
    <col min="9501" max="9729" width="9.125" style="142"/>
    <col min="9730" max="9730" width="18.25" style="142" customWidth="1"/>
    <col min="9731" max="9731" width="9.125" style="142" customWidth="1"/>
    <col min="9732" max="9732" width="31" style="142" customWidth="1"/>
    <col min="9733" max="9733" width="9.125" style="142"/>
    <col min="9734" max="9734" width="18.25" style="142" customWidth="1"/>
    <col min="9735" max="9735" width="17.875" style="142" customWidth="1"/>
    <col min="9736" max="9736" width="9.125" style="142" customWidth="1"/>
    <col min="9737" max="9737" width="12.75" style="142" customWidth="1"/>
    <col min="9738" max="9738" width="9.875" style="142" customWidth="1"/>
    <col min="9739" max="9751" width="9.125" style="142" customWidth="1"/>
    <col min="9752" max="9752" width="17" style="142" customWidth="1"/>
    <col min="9753" max="9755" width="9.125" style="142"/>
    <col min="9756" max="9756" width="5.625" style="142" customWidth="1"/>
    <col min="9757" max="9985" width="9.125" style="142"/>
    <col min="9986" max="9986" width="18.25" style="142" customWidth="1"/>
    <col min="9987" max="9987" width="9.125" style="142" customWidth="1"/>
    <col min="9988" max="9988" width="31" style="142" customWidth="1"/>
    <col min="9989" max="9989" width="9.125" style="142"/>
    <col min="9990" max="9990" width="18.25" style="142" customWidth="1"/>
    <col min="9991" max="9991" width="17.875" style="142" customWidth="1"/>
    <col min="9992" max="9992" width="9.125" style="142" customWidth="1"/>
    <col min="9993" max="9993" width="12.75" style="142" customWidth="1"/>
    <col min="9994" max="9994" width="9.875" style="142" customWidth="1"/>
    <col min="9995" max="10007" width="9.125" style="142" customWidth="1"/>
    <col min="10008" max="10008" width="17" style="142" customWidth="1"/>
    <col min="10009" max="10011" width="9.125" style="142"/>
    <col min="10012" max="10012" width="5.625" style="142" customWidth="1"/>
    <col min="10013" max="10241" width="9.125" style="142"/>
    <col min="10242" max="10242" width="18.25" style="142" customWidth="1"/>
    <col min="10243" max="10243" width="9.125" style="142" customWidth="1"/>
    <col min="10244" max="10244" width="31" style="142" customWidth="1"/>
    <col min="10245" max="10245" width="9.125" style="142"/>
    <col min="10246" max="10246" width="18.25" style="142" customWidth="1"/>
    <col min="10247" max="10247" width="17.875" style="142" customWidth="1"/>
    <col min="10248" max="10248" width="9.125" style="142" customWidth="1"/>
    <col min="10249" max="10249" width="12.75" style="142" customWidth="1"/>
    <col min="10250" max="10250" width="9.875" style="142" customWidth="1"/>
    <col min="10251" max="10263" width="9.125" style="142" customWidth="1"/>
    <col min="10264" max="10264" width="17" style="142" customWidth="1"/>
    <col min="10265" max="10267" width="9.125" style="142"/>
    <col min="10268" max="10268" width="5.625" style="142" customWidth="1"/>
    <col min="10269" max="10497" width="9.125" style="142"/>
    <col min="10498" max="10498" width="18.25" style="142" customWidth="1"/>
    <col min="10499" max="10499" width="9.125" style="142" customWidth="1"/>
    <col min="10500" max="10500" width="31" style="142" customWidth="1"/>
    <col min="10501" max="10501" width="9.125" style="142"/>
    <col min="10502" max="10502" width="18.25" style="142" customWidth="1"/>
    <col min="10503" max="10503" width="17.875" style="142" customWidth="1"/>
    <col min="10504" max="10504" width="9.125" style="142" customWidth="1"/>
    <col min="10505" max="10505" width="12.75" style="142" customWidth="1"/>
    <col min="10506" max="10506" width="9.875" style="142" customWidth="1"/>
    <col min="10507" max="10519" width="9.125" style="142" customWidth="1"/>
    <col min="10520" max="10520" width="17" style="142" customWidth="1"/>
    <col min="10521" max="10523" width="9.125" style="142"/>
    <col min="10524" max="10524" width="5.625" style="142" customWidth="1"/>
    <col min="10525" max="10753" width="9.125" style="142"/>
    <col min="10754" max="10754" width="18.25" style="142" customWidth="1"/>
    <col min="10755" max="10755" width="9.125" style="142" customWidth="1"/>
    <col min="10756" max="10756" width="31" style="142" customWidth="1"/>
    <col min="10757" max="10757" width="9.125" style="142"/>
    <col min="10758" max="10758" width="18.25" style="142" customWidth="1"/>
    <col min="10759" max="10759" width="17.875" style="142" customWidth="1"/>
    <col min="10760" max="10760" width="9.125" style="142" customWidth="1"/>
    <col min="10761" max="10761" width="12.75" style="142" customWidth="1"/>
    <col min="10762" max="10762" width="9.875" style="142" customWidth="1"/>
    <col min="10763" max="10775" width="9.125" style="142" customWidth="1"/>
    <col min="10776" max="10776" width="17" style="142" customWidth="1"/>
    <col min="10777" max="10779" width="9.125" style="142"/>
    <col min="10780" max="10780" width="5.625" style="142" customWidth="1"/>
    <col min="10781" max="11009" width="9.125" style="142"/>
    <col min="11010" max="11010" width="18.25" style="142" customWidth="1"/>
    <col min="11011" max="11011" width="9.125" style="142" customWidth="1"/>
    <col min="11012" max="11012" width="31" style="142" customWidth="1"/>
    <col min="11013" max="11013" width="9.125" style="142"/>
    <col min="11014" max="11014" width="18.25" style="142" customWidth="1"/>
    <col min="11015" max="11015" width="17.875" style="142" customWidth="1"/>
    <col min="11016" max="11016" width="9.125" style="142" customWidth="1"/>
    <col min="11017" max="11017" width="12.75" style="142" customWidth="1"/>
    <col min="11018" max="11018" width="9.875" style="142" customWidth="1"/>
    <col min="11019" max="11031" width="9.125" style="142" customWidth="1"/>
    <col min="11032" max="11032" width="17" style="142" customWidth="1"/>
    <col min="11033" max="11035" width="9.125" style="142"/>
    <col min="11036" max="11036" width="5.625" style="142" customWidth="1"/>
    <col min="11037" max="11265" width="9.125" style="142"/>
    <col min="11266" max="11266" width="18.25" style="142" customWidth="1"/>
    <col min="11267" max="11267" width="9.125" style="142" customWidth="1"/>
    <col min="11268" max="11268" width="31" style="142" customWidth="1"/>
    <col min="11269" max="11269" width="9.125" style="142"/>
    <col min="11270" max="11270" width="18.25" style="142" customWidth="1"/>
    <col min="11271" max="11271" width="17.875" style="142" customWidth="1"/>
    <col min="11272" max="11272" width="9.125" style="142" customWidth="1"/>
    <col min="11273" max="11273" width="12.75" style="142" customWidth="1"/>
    <col min="11274" max="11274" width="9.875" style="142" customWidth="1"/>
    <col min="11275" max="11287" width="9.125" style="142" customWidth="1"/>
    <col min="11288" max="11288" width="17" style="142" customWidth="1"/>
    <col min="11289" max="11291" width="9.125" style="142"/>
    <col min="11292" max="11292" width="5.625" style="142" customWidth="1"/>
    <col min="11293" max="11521" width="9.125" style="142"/>
    <col min="11522" max="11522" width="18.25" style="142" customWidth="1"/>
    <col min="11523" max="11523" width="9.125" style="142" customWidth="1"/>
    <col min="11524" max="11524" width="31" style="142" customWidth="1"/>
    <col min="11525" max="11525" width="9.125" style="142"/>
    <col min="11526" max="11526" width="18.25" style="142" customWidth="1"/>
    <col min="11527" max="11527" width="17.875" style="142" customWidth="1"/>
    <col min="11528" max="11528" width="9.125" style="142" customWidth="1"/>
    <col min="11529" max="11529" width="12.75" style="142" customWidth="1"/>
    <col min="11530" max="11530" width="9.875" style="142" customWidth="1"/>
    <col min="11531" max="11543" width="9.125" style="142" customWidth="1"/>
    <col min="11544" max="11544" width="17" style="142" customWidth="1"/>
    <col min="11545" max="11547" width="9.125" style="142"/>
    <col min="11548" max="11548" width="5.625" style="142" customWidth="1"/>
    <col min="11549" max="11777" width="9.125" style="142"/>
    <col min="11778" max="11778" width="18.25" style="142" customWidth="1"/>
    <col min="11779" max="11779" width="9.125" style="142" customWidth="1"/>
    <col min="11780" max="11780" width="31" style="142" customWidth="1"/>
    <col min="11781" max="11781" width="9.125" style="142"/>
    <col min="11782" max="11782" width="18.25" style="142" customWidth="1"/>
    <col min="11783" max="11783" width="17.875" style="142" customWidth="1"/>
    <col min="11784" max="11784" width="9.125" style="142" customWidth="1"/>
    <col min="11785" max="11785" width="12.75" style="142" customWidth="1"/>
    <col min="11786" max="11786" width="9.875" style="142" customWidth="1"/>
    <col min="11787" max="11799" width="9.125" style="142" customWidth="1"/>
    <col min="11800" max="11800" width="17" style="142" customWidth="1"/>
    <col min="11801" max="11803" width="9.125" style="142"/>
    <col min="11804" max="11804" width="5.625" style="142" customWidth="1"/>
    <col min="11805" max="12033" width="9.125" style="142"/>
    <col min="12034" max="12034" width="18.25" style="142" customWidth="1"/>
    <col min="12035" max="12035" width="9.125" style="142" customWidth="1"/>
    <col min="12036" max="12036" width="31" style="142" customWidth="1"/>
    <col min="12037" max="12037" width="9.125" style="142"/>
    <col min="12038" max="12038" width="18.25" style="142" customWidth="1"/>
    <col min="12039" max="12039" width="17.875" style="142" customWidth="1"/>
    <col min="12040" max="12040" width="9.125" style="142" customWidth="1"/>
    <col min="12041" max="12041" width="12.75" style="142" customWidth="1"/>
    <col min="12042" max="12042" width="9.875" style="142" customWidth="1"/>
    <col min="12043" max="12055" width="9.125" style="142" customWidth="1"/>
    <col min="12056" max="12056" width="17" style="142" customWidth="1"/>
    <col min="12057" max="12059" width="9.125" style="142"/>
    <col min="12060" max="12060" width="5.625" style="142" customWidth="1"/>
    <col min="12061" max="12289" width="9.125" style="142"/>
    <col min="12290" max="12290" width="18.25" style="142" customWidth="1"/>
    <col min="12291" max="12291" width="9.125" style="142" customWidth="1"/>
    <col min="12292" max="12292" width="31" style="142" customWidth="1"/>
    <col min="12293" max="12293" width="9.125" style="142"/>
    <col min="12294" max="12294" width="18.25" style="142" customWidth="1"/>
    <col min="12295" max="12295" width="17.875" style="142" customWidth="1"/>
    <col min="12296" max="12296" width="9.125" style="142" customWidth="1"/>
    <col min="12297" max="12297" width="12.75" style="142" customWidth="1"/>
    <col min="12298" max="12298" width="9.875" style="142" customWidth="1"/>
    <col min="12299" max="12311" width="9.125" style="142" customWidth="1"/>
    <col min="12312" max="12312" width="17" style="142" customWidth="1"/>
    <col min="12313" max="12315" width="9.125" style="142"/>
    <col min="12316" max="12316" width="5.625" style="142" customWidth="1"/>
    <col min="12317" max="12545" width="9.125" style="142"/>
    <col min="12546" max="12546" width="18.25" style="142" customWidth="1"/>
    <col min="12547" max="12547" width="9.125" style="142" customWidth="1"/>
    <col min="12548" max="12548" width="31" style="142" customWidth="1"/>
    <col min="12549" max="12549" width="9.125" style="142"/>
    <col min="12550" max="12550" width="18.25" style="142" customWidth="1"/>
    <col min="12551" max="12551" width="17.875" style="142" customWidth="1"/>
    <col min="12552" max="12552" width="9.125" style="142" customWidth="1"/>
    <col min="12553" max="12553" width="12.75" style="142" customWidth="1"/>
    <col min="12554" max="12554" width="9.875" style="142" customWidth="1"/>
    <col min="12555" max="12567" width="9.125" style="142" customWidth="1"/>
    <col min="12568" max="12568" width="17" style="142" customWidth="1"/>
    <col min="12569" max="12571" width="9.125" style="142"/>
    <col min="12572" max="12572" width="5.625" style="142" customWidth="1"/>
    <col min="12573" max="12801" width="9.125" style="142"/>
    <col min="12802" max="12802" width="18.25" style="142" customWidth="1"/>
    <col min="12803" max="12803" width="9.125" style="142" customWidth="1"/>
    <col min="12804" max="12804" width="31" style="142" customWidth="1"/>
    <col min="12805" max="12805" width="9.125" style="142"/>
    <col min="12806" max="12806" width="18.25" style="142" customWidth="1"/>
    <col min="12807" max="12807" width="17.875" style="142" customWidth="1"/>
    <col min="12808" max="12808" width="9.125" style="142" customWidth="1"/>
    <col min="12809" max="12809" width="12.75" style="142" customWidth="1"/>
    <col min="12810" max="12810" width="9.875" style="142" customWidth="1"/>
    <col min="12811" max="12823" width="9.125" style="142" customWidth="1"/>
    <col min="12824" max="12824" width="17" style="142" customWidth="1"/>
    <col min="12825" max="12827" width="9.125" style="142"/>
    <col min="12828" max="12828" width="5.625" style="142" customWidth="1"/>
    <col min="12829" max="13057" width="9.125" style="142"/>
    <col min="13058" max="13058" width="18.25" style="142" customWidth="1"/>
    <col min="13059" max="13059" width="9.125" style="142" customWidth="1"/>
    <col min="13060" max="13060" width="31" style="142" customWidth="1"/>
    <col min="13061" max="13061" width="9.125" style="142"/>
    <col min="13062" max="13062" width="18.25" style="142" customWidth="1"/>
    <col min="13063" max="13063" width="17.875" style="142" customWidth="1"/>
    <col min="13064" max="13064" width="9.125" style="142" customWidth="1"/>
    <col min="13065" max="13065" width="12.75" style="142" customWidth="1"/>
    <col min="13066" max="13066" width="9.875" style="142" customWidth="1"/>
    <col min="13067" max="13079" width="9.125" style="142" customWidth="1"/>
    <col min="13080" max="13080" width="17" style="142" customWidth="1"/>
    <col min="13081" max="13083" width="9.125" style="142"/>
    <col min="13084" max="13084" width="5.625" style="142" customWidth="1"/>
    <col min="13085" max="13313" width="9.125" style="142"/>
    <col min="13314" max="13314" width="18.25" style="142" customWidth="1"/>
    <col min="13315" max="13315" width="9.125" style="142" customWidth="1"/>
    <col min="13316" max="13316" width="31" style="142" customWidth="1"/>
    <col min="13317" max="13317" width="9.125" style="142"/>
    <col min="13318" max="13318" width="18.25" style="142" customWidth="1"/>
    <col min="13319" max="13319" width="17.875" style="142" customWidth="1"/>
    <col min="13320" max="13320" width="9.125" style="142" customWidth="1"/>
    <col min="13321" max="13321" width="12.75" style="142" customWidth="1"/>
    <col min="13322" max="13322" width="9.875" style="142" customWidth="1"/>
    <col min="13323" max="13335" width="9.125" style="142" customWidth="1"/>
    <col min="13336" max="13336" width="17" style="142" customWidth="1"/>
    <col min="13337" max="13339" width="9.125" style="142"/>
    <col min="13340" max="13340" width="5.625" style="142" customWidth="1"/>
    <col min="13341" max="13569" width="9.125" style="142"/>
    <col min="13570" max="13570" width="18.25" style="142" customWidth="1"/>
    <col min="13571" max="13571" width="9.125" style="142" customWidth="1"/>
    <col min="13572" max="13572" width="31" style="142" customWidth="1"/>
    <col min="13573" max="13573" width="9.125" style="142"/>
    <col min="13574" max="13574" width="18.25" style="142" customWidth="1"/>
    <col min="13575" max="13575" width="17.875" style="142" customWidth="1"/>
    <col min="13576" max="13576" width="9.125" style="142" customWidth="1"/>
    <col min="13577" max="13577" width="12.75" style="142" customWidth="1"/>
    <col min="13578" max="13578" width="9.875" style="142" customWidth="1"/>
    <col min="13579" max="13591" width="9.125" style="142" customWidth="1"/>
    <col min="13592" max="13592" width="17" style="142" customWidth="1"/>
    <col min="13593" max="13595" width="9.125" style="142"/>
    <col min="13596" max="13596" width="5.625" style="142" customWidth="1"/>
    <col min="13597" max="13825" width="9.125" style="142"/>
    <col min="13826" max="13826" width="18.25" style="142" customWidth="1"/>
    <col min="13827" max="13827" width="9.125" style="142" customWidth="1"/>
    <col min="13828" max="13828" width="31" style="142" customWidth="1"/>
    <col min="13829" max="13829" width="9.125" style="142"/>
    <col min="13830" max="13830" width="18.25" style="142" customWidth="1"/>
    <col min="13831" max="13831" width="17.875" style="142" customWidth="1"/>
    <col min="13832" max="13832" width="9.125" style="142" customWidth="1"/>
    <col min="13833" max="13833" width="12.75" style="142" customWidth="1"/>
    <col min="13834" max="13834" width="9.875" style="142" customWidth="1"/>
    <col min="13835" max="13847" width="9.125" style="142" customWidth="1"/>
    <col min="13848" max="13848" width="17" style="142" customWidth="1"/>
    <col min="13849" max="13851" width="9.125" style="142"/>
    <col min="13852" max="13852" width="5.625" style="142" customWidth="1"/>
    <col min="13853" max="14081" width="9.125" style="142"/>
    <col min="14082" max="14082" width="18.25" style="142" customWidth="1"/>
    <col min="14083" max="14083" width="9.125" style="142" customWidth="1"/>
    <col min="14084" max="14084" width="31" style="142" customWidth="1"/>
    <col min="14085" max="14085" width="9.125" style="142"/>
    <col min="14086" max="14086" width="18.25" style="142" customWidth="1"/>
    <col min="14087" max="14087" width="17.875" style="142" customWidth="1"/>
    <col min="14088" max="14088" width="9.125" style="142" customWidth="1"/>
    <col min="14089" max="14089" width="12.75" style="142" customWidth="1"/>
    <col min="14090" max="14090" width="9.875" style="142" customWidth="1"/>
    <col min="14091" max="14103" width="9.125" style="142" customWidth="1"/>
    <col min="14104" max="14104" width="17" style="142" customWidth="1"/>
    <col min="14105" max="14107" width="9.125" style="142"/>
    <col min="14108" max="14108" width="5.625" style="142" customWidth="1"/>
    <col min="14109" max="14337" width="9.125" style="142"/>
    <col min="14338" max="14338" width="18.25" style="142" customWidth="1"/>
    <col min="14339" max="14339" width="9.125" style="142" customWidth="1"/>
    <col min="14340" max="14340" width="31" style="142" customWidth="1"/>
    <col min="14341" max="14341" width="9.125" style="142"/>
    <col min="14342" max="14342" width="18.25" style="142" customWidth="1"/>
    <col min="14343" max="14343" width="17.875" style="142" customWidth="1"/>
    <col min="14344" max="14344" width="9.125" style="142" customWidth="1"/>
    <col min="14345" max="14345" width="12.75" style="142" customWidth="1"/>
    <col min="14346" max="14346" width="9.875" style="142" customWidth="1"/>
    <col min="14347" max="14359" width="9.125" style="142" customWidth="1"/>
    <col min="14360" max="14360" width="17" style="142" customWidth="1"/>
    <col min="14361" max="14363" width="9.125" style="142"/>
    <col min="14364" max="14364" width="5.625" style="142" customWidth="1"/>
    <col min="14365" max="14593" width="9.125" style="142"/>
    <col min="14594" max="14594" width="18.25" style="142" customWidth="1"/>
    <col min="14595" max="14595" width="9.125" style="142" customWidth="1"/>
    <col min="14596" max="14596" width="31" style="142" customWidth="1"/>
    <col min="14597" max="14597" width="9.125" style="142"/>
    <col min="14598" max="14598" width="18.25" style="142" customWidth="1"/>
    <col min="14599" max="14599" width="17.875" style="142" customWidth="1"/>
    <col min="14600" max="14600" width="9.125" style="142" customWidth="1"/>
    <col min="14601" max="14601" width="12.75" style="142" customWidth="1"/>
    <col min="14602" max="14602" width="9.875" style="142" customWidth="1"/>
    <col min="14603" max="14615" width="9.125" style="142" customWidth="1"/>
    <col min="14616" max="14616" width="17" style="142" customWidth="1"/>
    <col min="14617" max="14619" width="9.125" style="142"/>
    <col min="14620" max="14620" width="5.625" style="142" customWidth="1"/>
    <col min="14621" max="14849" width="9.125" style="142"/>
    <col min="14850" max="14850" width="18.25" style="142" customWidth="1"/>
    <col min="14851" max="14851" width="9.125" style="142" customWidth="1"/>
    <col min="14852" max="14852" width="31" style="142" customWidth="1"/>
    <col min="14853" max="14853" width="9.125" style="142"/>
    <col min="14854" max="14854" width="18.25" style="142" customWidth="1"/>
    <col min="14855" max="14855" width="17.875" style="142" customWidth="1"/>
    <col min="14856" max="14856" width="9.125" style="142" customWidth="1"/>
    <col min="14857" max="14857" width="12.75" style="142" customWidth="1"/>
    <col min="14858" max="14858" width="9.875" style="142" customWidth="1"/>
    <col min="14859" max="14871" width="9.125" style="142" customWidth="1"/>
    <col min="14872" max="14872" width="17" style="142" customWidth="1"/>
    <col min="14873" max="14875" width="9.125" style="142"/>
    <col min="14876" max="14876" width="5.625" style="142" customWidth="1"/>
    <col min="14877" max="15105" width="9.125" style="142"/>
    <col min="15106" max="15106" width="18.25" style="142" customWidth="1"/>
    <col min="15107" max="15107" width="9.125" style="142" customWidth="1"/>
    <col min="15108" max="15108" width="31" style="142" customWidth="1"/>
    <col min="15109" max="15109" width="9.125" style="142"/>
    <col min="15110" max="15110" width="18.25" style="142" customWidth="1"/>
    <col min="15111" max="15111" width="17.875" style="142" customWidth="1"/>
    <col min="15112" max="15112" width="9.125" style="142" customWidth="1"/>
    <col min="15113" max="15113" width="12.75" style="142" customWidth="1"/>
    <col min="15114" max="15114" width="9.875" style="142" customWidth="1"/>
    <col min="15115" max="15127" width="9.125" style="142" customWidth="1"/>
    <col min="15128" max="15128" width="17" style="142" customWidth="1"/>
    <col min="15129" max="15131" width="9.125" style="142"/>
    <col min="15132" max="15132" width="5.625" style="142" customWidth="1"/>
    <col min="15133" max="15361" width="9.125" style="142"/>
    <col min="15362" max="15362" width="18.25" style="142" customWidth="1"/>
    <col min="15363" max="15363" width="9.125" style="142" customWidth="1"/>
    <col min="15364" max="15364" width="31" style="142" customWidth="1"/>
    <col min="15365" max="15365" width="9.125" style="142"/>
    <col min="15366" max="15366" width="18.25" style="142" customWidth="1"/>
    <col min="15367" max="15367" width="17.875" style="142" customWidth="1"/>
    <col min="15368" max="15368" width="9.125" style="142" customWidth="1"/>
    <col min="15369" max="15369" width="12.75" style="142" customWidth="1"/>
    <col min="15370" max="15370" width="9.875" style="142" customWidth="1"/>
    <col min="15371" max="15383" width="9.125" style="142" customWidth="1"/>
    <col min="15384" max="15384" width="17" style="142" customWidth="1"/>
    <col min="15385" max="15387" width="9.125" style="142"/>
    <col min="15388" max="15388" width="5.625" style="142" customWidth="1"/>
    <col min="15389" max="15617" width="9.125" style="142"/>
    <col min="15618" max="15618" width="18.25" style="142" customWidth="1"/>
    <col min="15619" max="15619" width="9.125" style="142" customWidth="1"/>
    <col min="15620" max="15620" width="31" style="142" customWidth="1"/>
    <col min="15621" max="15621" width="9.125" style="142"/>
    <col min="15622" max="15622" width="18.25" style="142" customWidth="1"/>
    <col min="15623" max="15623" width="17.875" style="142" customWidth="1"/>
    <col min="15624" max="15624" width="9.125" style="142" customWidth="1"/>
    <col min="15625" max="15625" width="12.75" style="142" customWidth="1"/>
    <col min="15626" max="15626" width="9.875" style="142" customWidth="1"/>
    <col min="15627" max="15639" width="9.125" style="142" customWidth="1"/>
    <col min="15640" max="15640" width="17" style="142" customWidth="1"/>
    <col min="15641" max="15643" width="9.125" style="142"/>
    <col min="15644" max="15644" width="5.625" style="142" customWidth="1"/>
    <col min="15645" max="15873" width="9.125" style="142"/>
    <col min="15874" max="15874" width="18.25" style="142" customWidth="1"/>
    <col min="15875" max="15875" width="9.125" style="142" customWidth="1"/>
    <col min="15876" max="15876" width="31" style="142" customWidth="1"/>
    <col min="15877" max="15877" width="9.125" style="142"/>
    <col min="15878" max="15878" width="18.25" style="142" customWidth="1"/>
    <col min="15879" max="15879" width="17.875" style="142" customWidth="1"/>
    <col min="15880" max="15880" width="9.125" style="142" customWidth="1"/>
    <col min="15881" max="15881" width="12.75" style="142" customWidth="1"/>
    <col min="15882" max="15882" width="9.875" style="142" customWidth="1"/>
    <col min="15883" max="15895" width="9.125" style="142" customWidth="1"/>
    <col min="15896" max="15896" width="17" style="142" customWidth="1"/>
    <col min="15897" max="15899" width="9.125" style="142"/>
    <col min="15900" max="15900" width="5.625" style="142" customWidth="1"/>
    <col min="15901" max="16129" width="9.125" style="142"/>
    <col min="16130" max="16130" width="18.25" style="142" customWidth="1"/>
    <col min="16131" max="16131" width="9.125" style="142" customWidth="1"/>
    <col min="16132" max="16132" width="31" style="142" customWidth="1"/>
    <col min="16133" max="16133" width="9.125" style="142"/>
    <col min="16134" max="16134" width="18.25" style="142" customWidth="1"/>
    <col min="16135" max="16135" width="17.875" style="142" customWidth="1"/>
    <col min="16136" max="16136" width="9.125" style="142" customWidth="1"/>
    <col min="16137" max="16137" width="12.75" style="142" customWidth="1"/>
    <col min="16138" max="16138" width="9.875" style="142" customWidth="1"/>
    <col min="16139" max="16151" width="9.125" style="142" customWidth="1"/>
    <col min="16152" max="16152" width="17" style="142" customWidth="1"/>
    <col min="16153" max="16155" width="9.125" style="142"/>
    <col min="16156" max="16156" width="5.625" style="142" customWidth="1"/>
    <col min="16157" max="16384" width="9.125" style="142"/>
  </cols>
  <sheetData>
    <row r="1" spans="1:30" x14ac:dyDescent="0.3">
      <c r="A1" s="326"/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30" x14ac:dyDescent="0.3">
      <c r="A2" s="142" t="s">
        <v>382</v>
      </c>
      <c r="Q2" s="143">
        <f>F12</f>
        <v>44351.503472222219</v>
      </c>
      <c r="R2" s="142" t="s">
        <v>383</v>
      </c>
      <c r="S2" s="144">
        <v>2021</v>
      </c>
      <c r="T2" s="142" t="s">
        <v>214</v>
      </c>
      <c r="W2" s="145"/>
      <c r="X2" s="145"/>
      <c r="Y2" s="145"/>
      <c r="Z2" s="145"/>
      <c r="AA2" s="145"/>
    </row>
    <row r="3" spans="1:30" x14ac:dyDescent="0.3">
      <c r="A3" s="327" t="s">
        <v>384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  <c r="S3" s="327"/>
      <c r="T3" s="327"/>
      <c r="W3" s="145"/>
      <c r="X3" s="145"/>
      <c r="Y3" s="145"/>
      <c r="Z3" s="145"/>
      <c r="AA3" s="145"/>
    </row>
    <row r="4" spans="1:30" x14ac:dyDescent="0.3">
      <c r="A4" s="328" t="s">
        <v>385</v>
      </c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146"/>
      <c r="V4" s="146"/>
      <c r="W4" s="146"/>
      <c r="X4" s="146"/>
      <c r="Y4" s="146"/>
      <c r="Z4" s="146"/>
      <c r="AA4" s="146"/>
    </row>
    <row r="5" spans="1:30" ht="27.7" customHeight="1" thickBot="1" x14ac:dyDescent="0.35">
      <c r="A5" s="147"/>
      <c r="B5" s="147"/>
      <c r="C5" s="147"/>
      <c r="D5" s="147"/>
      <c r="E5" s="147"/>
      <c r="F5" s="147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</row>
    <row r="6" spans="1:30" ht="32.299999999999997" customHeight="1" thickBot="1" x14ac:dyDescent="0.35">
      <c r="A6" s="330" t="s">
        <v>386</v>
      </c>
      <c r="B6" s="331"/>
      <c r="C6" s="331"/>
      <c r="D6" s="331"/>
      <c r="E6" s="331"/>
      <c r="F6" s="331"/>
      <c r="G6" s="331"/>
      <c r="H6" s="331"/>
      <c r="I6" s="332"/>
      <c r="J6" s="331" t="s">
        <v>387</v>
      </c>
      <c r="K6" s="331"/>
      <c r="L6" s="331"/>
      <c r="M6" s="331"/>
      <c r="N6" s="331"/>
      <c r="O6" s="331"/>
      <c r="P6" s="331"/>
      <c r="Q6" s="331"/>
      <c r="R6" s="331"/>
      <c r="S6" s="331"/>
      <c r="T6" s="331"/>
      <c r="U6" s="331"/>
      <c r="V6" s="332"/>
      <c r="W6" s="335" t="s">
        <v>388</v>
      </c>
      <c r="X6" s="337" t="s">
        <v>389</v>
      </c>
      <c r="Y6" s="338"/>
      <c r="Z6" s="339"/>
      <c r="AA6" s="333" t="s">
        <v>390</v>
      </c>
    </row>
    <row r="7" spans="1:30" ht="171.7" customHeight="1" thickBot="1" x14ac:dyDescent="0.35">
      <c r="A7" s="335" t="s">
        <v>391</v>
      </c>
      <c r="B7" s="335" t="s">
        <v>392</v>
      </c>
      <c r="C7" s="335" t="s">
        <v>393</v>
      </c>
      <c r="D7" s="335" t="s">
        <v>8</v>
      </c>
      <c r="E7" s="335" t="s">
        <v>7</v>
      </c>
      <c r="F7" s="335" t="s">
        <v>6</v>
      </c>
      <c r="G7" s="335" t="s">
        <v>5</v>
      </c>
      <c r="H7" s="335" t="s">
        <v>394</v>
      </c>
      <c r="I7" s="335" t="s">
        <v>4</v>
      </c>
      <c r="J7" s="333" t="s">
        <v>3</v>
      </c>
      <c r="K7" s="335" t="s">
        <v>395</v>
      </c>
      <c r="L7" s="335" t="s">
        <v>396</v>
      </c>
      <c r="M7" s="330" t="s">
        <v>397</v>
      </c>
      <c r="N7" s="331"/>
      <c r="O7" s="331"/>
      <c r="P7" s="331"/>
      <c r="Q7" s="331"/>
      <c r="R7" s="331"/>
      <c r="S7" s="331"/>
      <c r="T7" s="331"/>
      <c r="U7" s="332"/>
      <c r="V7" s="335" t="s">
        <v>398</v>
      </c>
      <c r="W7" s="336"/>
      <c r="X7" s="340"/>
      <c r="Y7" s="341"/>
      <c r="Z7" s="342"/>
      <c r="AA7" s="334"/>
    </row>
    <row r="8" spans="1:30" ht="63.7" customHeight="1" thickBot="1" x14ac:dyDescent="0.35">
      <c r="A8" s="336"/>
      <c r="B8" s="336"/>
      <c r="C8" s="336"/>
      <c r="D8" s="336"/>
      <c r="E8" s="336"/>
      <c r="F8" s="336"/>
      <c r="G8" s="336"/>
      <c r="H8" s="336"/>
      <c r="I8" s="336"/>
      <c r="J8" s="334"/>
      <c r="K8" s="336"/>
      <c r="L8" s="336"/>
      <c r="M8" s="335" t="s">
        <v>399</v>
      </c>
      <c r="N8" s="330" t="s">
        <v>400</v>
      </c>
      <c r="O8" s="331"/>
      <c r="P8" s="332"/>
      <c r="Q8" s="330" t="s">
        <v>401</v>
      </c>
      <c r="R8" s="331"/>
      <c r="S8" s="331"/>
      <c r="T8" s="332"/>
      <c r="U8" s="335" t="s">
        <v>402</v>
      </c>
      <c r="V8" s="336"/>
      <c r="W8" s="336"/>
      <c r="X8" s="335" t="s">
        <v>403</v>
      </c>
      <c r="Y8" s="335" t="s">
        <v>404</v>
      </c>
      <c r="Z8" s="335" t="s">
        <v>405</v>
      </c>
      <c r="AA8" s="334"/>
    </row>
    <row r="9" spans="1:30" ht="71.349999999999994" customHeight="1" thickBot="1" x14ac:dyDescent="0.35">
      <c r="A9" s="336"/>
      <c r="B9" s="336"/>
      <c r="C9" s="336"/>
      <c r="D9" s="336"/>
      <c r="E9" s="336"/>
      <c r="F9" s="336"/>
      <c r="G9" s="336"/>
      <c r="H9" s="336"/>
      <c r="I9" s="336"/>
      <c r="J9" s="334"/>
      <c r="K9" s="336"/>
      <c r="L9" s="336"/>
      <c r="M9" s="336"/>
      <c r="N9" s="149" t="s">
        <v>406</v>
      </c>
      <c r="O9" s="149" t="s">
        <v>407</v>
      </c>
      <c r="P9" s="149" t="s">
        <v>408</v>
      </c>
      <c r="Q9" s="149" t="s">
        <v>409</v>
      </c>
      <c r="R9" s="149" t="s">
        <v>410</v>
      </c>
      <c r="S9" s="149" t="s">
        <v>411</v>
      </c>
      <c r="T9" s="149" t="s">
        <v>412</v>
      </c>
      <c r="U9" s="336"/>
      <c r="V9" s="336"/>
      <c r="W9" s="336"/>
      <c r="X9" s="336"/>
      <c r="Y9" s="336"/>
      <c r="Z9" s="336"/>
      <c r="AA9" s="334"/>
      <c r="AD9" s="7">
        <v>4.1666666666666664E-2</v>
      </c>
    </row>
    <row r="10" spans="1:30" ht="17.350000000000001" customHeight="1" thickBot="1" x14ac:dyDescent="0.35">
      <c r="A10" s="150">
        <v>1</v>
      </c>
      <c r="B10" s="150">
        <v>2</v>
      </c>
      <c r="C10" s="150">
        <v>3</v>
      </c>
      <c r="D10" s="150">
        <v>4</v>
      </c>
      <c r="E10" s="150">
        <v>5</v>
      </c>
      <c r="F10" s="150">
        <v>6</v>
      </c>
      <c r="G10" s="150">
        <v>7</v>
      </c>
      <c r="H10" s="150">
        <v>8</v>
      </c>
      <c r="I10" s="150">
        <v>9</v>
      </c>
      <c r="J10" s="150">
        <v>10</v>
      </c>
      <c r="K10" s="150">
        <v>11</v>
      </c>
      <c r="L10" s="150">
        <v>12</v>
      </c>
      <c r="M10" s="150">
        <v>13</v>
      </c>
      <c r="N10" s="150">
        <v>14</v>
      </c>
      <c r="O10" s="150">
        <v>15</v>
      </c>
      <c r="P10" s="150">
        <v>16</v>
      </c>
      <c r="Q10" s="150">
        <v>17</v>
      </c>
      <c r="R10" s="150">
        <v>18</v>
      </c>
      <c r="S10" s="150">
        <v>19</v>
      </c>
      <c r="T10" s="150">
        <v>20</v>
      </c>
      <c r="U10" s="150">
        <v>21</v>
      </c>
      <c r="V10" s="151">
        <v>22</v>
      </c>
      <c r="W10" s="152">
        <v>23</v>
      </c>
      <c r="X10" s="153">
        <v>24</v>
      </c>
      <c r="Y10" s="152">
        <v>25</v>
      </c>
      <c r="Z10" s="154">
        <v>26</v>
      </c>
      <c r="AA10" s="155">
        <v>27</v>
      </c>
    </row>
    <row r="11" spans="1:30" ht="17.350000000000001" customHeight="1" x14ac:dyDescent="0.3">
      <c r="A11" s="156">
        <v>1</v>
      </c>
      <c r="B11" s="157" t="s">
        <v>24</v>
      </c>
      <c r="C11" s="158" t="s">
        <v>26</v>
      </c>
      <c r="D11" s="159" t="s">
        <v>413</v>
      </c>
      <c r="E11" s="61" t="s">
        <v>187</v>
      </c>
      <c r="F11" s="160">
        <v>44349.416666666664</v>
      </c>
      <c r="G11" s="160">
        <v>44349.541666666664</v>
      </c>
      <c r="H11" s="63" t="s">
        <v>11</v>
      </c>
      <c r="I11" s="161">
        <f t="shared" ref="I11:I23" si="0">(G11-F11)/$AD$9</f>
        <v>3</v>
      </c>
      <c r="J11" s="162" t="s">
        <v>188</v>
      </c>
      <c r="K11" s="163">
        <v>0</v>
      </c>
      <c r="L11" s="163">
        <v>0</v>
      </c>
      <c r="M11" s="164">
        <f>P11</f>
        <v>88</v>
      </c>
      <c r="N11" s="163">
        <v>0</v>
      </c>
      <c r="O11" s="165">
        <v>0</v>
      </c>
      <c r="P11" s="163">
        <v>88</v>
      </c>
      <c r="Q11" s="166">
        <v>0</v>
      </c>
      <c r="R11" s="166">
        <v>0</v>
      </c>
      <c r="S11" s="166">
        <v>0</v>
      </c>
      <c r="T11" s="167">
        <f>P11</f>
        <v>88</v>
      </c>
      <c r="U11" s="168">
        <v>0</v>
      </c>
      <c r="V11" s="169">
        <f>0.22*T11</f>
        <v>19.36</v>
      </c>
      <c r="W11" s="170"/>
      <c r="X11" s="171"/>
      <c r="Y11" s="98"/>
      <c r="Z11" s="98"/>
      <c r="AA11" s="172">
        <v>1</v>
      </c>
      <c r="AC11" s="76" t="s">
        <v>414</v>
      </c>
    </row>
    <row r="12" spans="1:30" ht="17.350000000000001" customHeight="1" x14ac:dyDescent="0.3">
      <c r="A12" s="173">
        <v>2</v>
      </c>
      <c r="B12" s="174" t="s">
        <v>10</v>
      </c>
      <c r="C12" s="175" t="s">
        <v>26</v>
      </c>
      <c r="D12" s="176" t="s">
        <v>415</v>
      </c>
      <c r="E12" s="12" t="s">
        <v>187</v>
      </c>
      <c r="F12" s="6">
        <v>44351.503472222219</v>
      </c>
      <c r="G12" s="6">
        <v>44351.569444444445</v>
      </c>
      <c r="H12" s="13" t="s">
        <v>11</v>
      </c>
      <c r="I12" s="177">
        <f t="shared" si="0"/>
        <v>1.5833333334303461</v>
      </c>
      <c r="J12" s="81" t="s">
        <v>190</v>
      </c>
      <c r="K12" s="178">
        <v>0</v>
      </c>
      <c r="L12" s="178">
        <v>0</v>
      </c>
      <c r="M12" s="179">
        <f>P12</f>
        <v>52</v>
      </c>
      <c r="N12" s="178">
        <v>0</v>
      </c>
      <c r="O12" s="178">
        <v>0</v>
      </c>
      <c r="P12" s="178">
        <v>52</v>
      </c>
      <c r="Q12" s="178">
        <v>0</v>
      </c>
      <c r="R12" s="178">
        <v>0</v>
      </c>
      <c r="S12" s="178">
        <v>0</v>
      </c>
      <c r="T12" s="180">
        <f>P12</f>
        <v>52</v>
      </c>
      <c r="U12" s="178">
        <v>0</v>
      </c>
      <c r="V12" s="181">
        <f>0.22*T12</f>
        <v>11.44</v>
      </c>
      <c r="W12" s="182"/>
      <c r="X12" s="173"/>
      <c r="Y12" s="183"/>
      <c r="Z12" s="184"/>
      <c r="AA12" s="173">
        <v>1</v>
      </c>
      <c r="AC12" s="5" t="s">
        <v>209</v>
      </c>
    </row>
    <row r="13" spans="1:30" ht="17.350000000000001" customHeight="1" x14ac:dyDescent="0.3">
      <c r="A13" s="173">
        <v>3</v>
      </c>
      <c r="B13" s="174" t="s">
        <v>10</v>
      </c>
      <c r="C13" s="175" t="s">
        <v>26</v>
      </c>
      <c r="D13" s="185" t="s">
        <v>343</v>
      </c>
      <c r="E13" s="178" t="s">
        <v>182</v>
      </c>
      <c r="F13" s="6">
        <v>44351.690972222219</v>
      </c>
      <c r="G13" s="6">
        <v>44351.708333333336</v>
      </c>
      <c r="H13" s="13" t="s">
        <v>11</v>
      </c>
      <c r="I13" s="177">
        <f t="shared" si="0"/>
        <v>0.41666666680248454</v>
      </c>
      <c r="J13" s="186" t="s">
        <v>12</v>
      </c>
      <c r="K13" s="178">
        <v>0</v>
      </c>
      <c r="L13" s="178">
        <v>0</v>
      </c>
      <c r="M13" s="179">
        <f t="shared" ref="M13:M23" si="1">P13</f>
        <v>988</v>
      </c>
      <c r="N13" s="178">
        <v>0</v>
      </c>
      <c r="O13" s="178">
        <v>0</v>
      </c>
      <c r="P13" s="178">
        <v>988</v>
      </c>
      <c r="Q13" s="178">
        <v>0</v>
      </c>
      <c r="R13" s="178">
        <v>0</v>
      </c>
      <c r="S13" s="178">
        <v>0</v>
      </c>
      <c r="T13" s="180">
        <f>P13</f>
        <v>988</v>
      </c>
      <c r="U13" s="178">
        <v>0</v>
      </c>
      <c r="V13" s="181">
        <f>0.22*T13</f>
        <v>217.36</v>
      </c>
      <c r="W13" s="182"/>
      <c r="X13" s="173"/>
      <c r="Y13" s="92"/>
      <c r="Z13" s="92"/>
      <c r="AA13" s="173">
        <v>1</v>
      </c>
      <c r="AC13" s="4" t="s">
        <v>416</v>
      </c>
    </row>
    <row r="14" spans="1:30" s="188" customFormat="1" ht="16.5" customHeight="1" x14ac:dyDescent="0.3">
      <c r="A14" s="173">
        <v>4</v>
      </c>
      <c r="B14" s="174" t="s">
        <v>10</v>
      </c>
      <c r="C14" s="175" t="s">
        <v>26</v>
      </c>
      <c r="D14" s="187" t="s">
        <v>206</v>
      </c>
      <c r="E14" s="12" t="s">
        <v>187</v>
      </c>
      <c r="F14" s="6">
        <v>44354.416666666664</v>
      </c>
      <c r="G14" s="6">
        <v>44354.5</v>
      </c>
      <c r="H14" s="13" t="s">
        <v>11</v>
      </c>
      <c r="I14" s="177">
        <f t="shared" si="0"/>
        <v>2.0000000000582077</v>
      </c>
      <c r="J14" s="81" t="s">
        <v>190</v>
      </c>
      <c r="K14" s="178">
        <v>0</v>
      </c>
      <c r="L14" s="178">
        <v>0</v>
      </c>
      <c r="M14" s="179">
        <f t="shared" si="1"/>
        <v>21</v>
      </c>
      <c r="N14" s="178">
        <v>0</v>
      </c>
      <c r="O14" s="178">
        <v>0</v>
      </c>
      <c r="P14" s="178">
        <v>21</v>
      </c>
      <c r="Q14" s="178">
        <v>0</v>
      </c>
      <c r="R14" s="178">
        <v>0</v>
      </c>
      <c r="S14" s="178">
        <v>0</v>
      </c>
      <c r="T14" s="180">
        <f t="shared" ref="T14:T23" si="2">P14</f>
        <v>21</v>
      </c>
      <c r="U14" s="178">
        <v>0</v>
      </c>
      <c r="V14" s="181">
        <f t="shared" ref="V14:V23" si="3">0.22*T14</f>
        <v>4.62</v>
      </c>
      <c r="W14" s="178"/>
      <c r="X14" s="178"/>
      <c r="Y14" s="178"/>
      <c r="Z14" s="178"/>
      <c r="AA14" s="173">
        <v>1</v>
      </c>
      <c r="AC14" s="5" t="s">
        <v>209</v>
      </c>
    </row>
    <row r="15" spans="1:30" s="188" customFormat="1" ht="16.5" customHeight="1" x14ac:dyDescent="0.3">
      <c r="A15" s="173">
        <v>5</v>
      </c>
      <c r="B15" s="174" t="s">
        <v>24</v>
      </c>
      <c r="C15" s="175" t="s">
        <v>26</v>
      </c>
      <c r="D15" s="186" t="s">
        <v>417</v>
      </c>
      <c r="E15" s="12" t="s">
        <v>187</v>
      </c>
      <c r="F15" s="6">
        <v>44355.416666666664</v>
      </c>
      <c r="G15" s="6">
        <v>44355.5</v>
      </c>
      <c r="H15" s="13" t="s">
        <v>11</v>
      </c>
      <c r="I15" s="177">
        <f t="shared" si="0"/>
        <v>2.0000000000582077</v>
      </c>
      <c r="J15" s="81" t="s">
        <v>418</v>
      </c>
      <c r="K15" s="178">
        <v>0</v>
      </c>
      <c r="L15" s="178">
        <v>0</v>
      </c>
      <c r="M15" s="179">
        <f t="shared" si="1"/>
        <v>82</v>
      </c>
      <c r="N15" s="178">
        <v>0</v>
      </c>
      <c r="O15" s="178">
        <v>0</v>
      </c>
      <c r="P15" s="178">
        <v>82</v>
      </c>
      <c r="Q15" s="178">
        <v>0</v>
      </c>
      <c r="R15" s="178">
        <v>0</v>
      </c>
      <c r="S15" s="178">
        <v>0</v>
      </c>
      <c r="T15" s="180">
        <f t="shared" si="2"/>
        <v>82</v>
      </c>
      <c r="U15" s="178">
        <v>0</v>
      </c>
      <c r="V15" s="181">
        <f t="shared" si="3"/>
        <v>18.04</v>
      </c>
      <c r="W15" s="178"/>
      <c r="X15" s="178"/>
      <c r="Y15" s="178"/>
      <c r="Z15" s="178"/>
      <c r="AA15" s="173">
        <v>1</v>
      </c>
      <c r="AC15" s="78" t="s">
        <v>419</v>
      </c>
    </row>
    <row r="16" spans="1:30" s="188" customFormat="1" ht="18" customHeight="1" x14ac:dyDescent="0.3">
      <c r="A16" s="173">
        <v>6</v>
      </c>
      <c r="B16" s="174" t="s">
        <v>10</v>
      </c>
      <c r="C16" s="175" t="s">
        <v>26</v>
      </c>
      <c r="D16" s="185" t="s">
        <v>420</v>
      </c>
      <c r="E16" s="178" t="s">
        <v>182</v>
      </c>
      <c r="F16" s="6">
        <v>44357.375</v>
      </c>
      <c r="G16" s="6">
        <v>44357.458333333336</v>
      </c>
      <c r="H16" s="13" t="s">
        <v>11</v>
      </c>
      <c r="I16" s="177">
        <f t="shared" si="0"/>
        <v>2.0000000000582077</v>
      </c>
      <c r="J16" s="186" t="s">
        <v>12</v>
      </c>
      <c r="K16" s="178">
        <v>0</v>
      </c>
      <c r="L16" s="178">
        <v>0</v>
      </c>
      <c r="M16" s="179">
        <f t="shared" si="1"/>
        <v>544</v>
      </c>
      <c r="N16" s="178">
        <v>0</v>
      </c>
      <c r="O16" s="178">
        <v>0</v>
      </c>
      <c r="P16" s="178">
        <v>544</v>
      </c>
      <c r="Q16" s="178">
        <v>0</v>
      </c>
      <c r="R16" s="178">
        <v>0</v>
      </c>
      <c r="S16" s="178">
        <v>0</v>
      </c>
      <c r="T16" s="180">
        <f t="shared" si="2"/>
        <v>544</v>
      </c>
      <c r="U16" s="178">
        <v>0</v>
      </c>
      <c r="V16" s="181">
        <f t="shared" si="3"/>
        <v>119.68</v>
      </c>
      <c r="W16" s="178"/>
      <c r="X16" s="178"/>
      <c r="Y16" s="178"/>
      <c r="Z16" s="178"/>
      <c r="AA16" s="173">
        <v>1</v>
      </c>
      <c r="AC16" s="5" t="s">
        <v>421</v>
      </c>
    </row>
    <row r="17" spans="1:29" s="188" customFormat="1" ht="18" customHeight="1" x14ac:dyDescent="0.3">
      <c r="A17" s="173">
        <v>7</v>
      </c>
      <c r="B17" s="174" t="s">
        <v>24</v>
      </c>
      <c r="C17" s="175" t="s">
        <v>26</v>
      </c>
      <c r="D17" s="186" t="s">
        <v>422</v>
      </c>
      <c r="E17" s="12" t="s">
        <v>187</v>
      </c>
      <c r="F17" s="6">
        <v>44357.416666666664</v>
      </c>
      <c r="G17" s="6">
        <v>44357.541666666664</v>
      </c>
      <c r="H17" s="13" t="s">
        <v>11</v>
      </c>
      <c r="I17" s="177">
        <f t="shared" si="0"/>
        <v>3</v>
      </c>
      <c r="J17" s="187" t="s">
        <v>198</v>
      </c>
      <c r="K17" s="178">
        <v>0</v>
      </c>
      <c r="L17" s="178">
        <v>0</v>
      </c>
      <c r="M17" s="179">
        <f t="shared" si="1"/>
        <v>35</v>
      </c>
      <c r="N17" s="178">
        <v>0</v>
      </c>
      <c r="O17" s="178">
        <v>0</v>
      </c>
      <c r="P17" s="178">
        <v>35</v>
      </c>
      <c r="Q17" s="178">
        <v>0</v>
      </c>
      <c r="R17" s="178">
        <v>0</v>
      </c>
      <c r="S17" s="178">
        <v>0</v>
      </c>
      <c r="T17" s="180">
        <f t="shared" si="2"/>
        <v>35</v>
      </c>
      <c r="U17" s="178">
        <v>0</v>
      </c>
      <c r="V17" s="181">
        <f t="shared" si="3"/>
        <v>7.7</v>
      </c>
      <c r="W17" s="178"/>
      <c r="X17" s="178"/>
      <c r="Y17" s="178"/>
      <c r="Z17" s="178"/>
      <c r="AA17" s="173">
        <v>1</v>
      </c>
      <c r="AC17" s="84" t="s">
        <v>423</v>
      </c>
    </row>
    <row r="18" spans="1:29" s="188" customFormat="1" ht="18" customHeight="1" x14ac:dyDescent="0.3">
      <c r="A18" s="173">
        <v>8</v>
      </c>
      <c r="B18" s="174" t="s">
        <v>10</v>
      </c>
      <c r="C18" s="175" t="s">
        <v>26</v>
      </c>
      <c r="D18" s="186" t="s">
        <v>345</v>
      </c>
      <c r="E18" s="178" t="s">
        <v>182</v>
      </c>
      <c r="F18" s="6">
        <v>44358.629861111112</v>
      </c>
      <c r="G18" s="6">
        <v>44358.65</v>
      </c>
      <c r="H18" s="13" t="s">
        <v>0</v>
      </c>
      <c r="I18" s="177">
        <f t="shared" si="0"/>
        <v>0.48333333333721384</v>
      </c>
      <c r="J18" s="186" t="s">
        <v>12</v>
      </c>
      <c r="K18" s="178">
        <v>0</v>
      </c>
      <c r="L18" s="178">
        <v>0</v>
      </c>
      <c r="M18" s="179">
        <f t="shared" si="1"/>
        <v>1121</v>
      </c>
      <c r="N18" s="178">
        <v>0</v>
      </c>
      <c r="O18" s="178">
        <v>0</v>
      </c>
      <c r="P18" s="178">
        <v>1121</v>
      </c>
      <c r="Q18" s="178">
        <v>0</v>
      </c>
      <c r="R18" s="178">
        <v>0</v>
      </c>
      <c r="S18" s="178">
        <v>0</v>
      </c>
      <c r="T18" s="180">
        <f t="shared" si="2"/>
        <v>1121</v>
      </c>
      <c r="U18" s="178">
        <v>0</v>
      </c>
      <c r="V18" s="181">
        <f t="shared" si="3"/>
        <v>246.62</v>
      </c>
      <c r="W18" s="178"/>
      <c r="X18" s="173" t="s">
        <v>424</v>
      </c>
      <c r="Y18" s="92" t="str">
        <f>орг_прич!$D$30</f>
        <v>3.4.12.3</v>
      </c>
      <c r="Z18" s="189" t="s">
        <v>142</v>
      </c>
      <c r="AA18" s="173">
        <v>1</v>
      </c>
      <c r="AC18" s="5" t="s">
        <v>425</v>
      </c>
    </row>
    <row r="19" spans="1:29" s="188" customFormat="1" ht="18" customHeight="1" x14ac:dyDescent="0.3">
      <c r="A19" s="173">
        <v>10</v>
      </c>
      <c r="B19" s="174" t="s">
        <v>10</v>
      </c>
      <c r="C19" s="175" t="s">
        <v>26</v>
      </c>
      <c r="D19" s="185" t="s">
        <v>378</v>
      </c>
      <c r="E19" s="12" t="s">
        <v>187</v>
      </c>
      <c r="F19" s="6">
        <v>44360.638888888891</v>
      </c>
      <c r="G19" s="6">
        <v>44360.732638888891</v>
      </c>
      <c r="H19" s="13" t="s">
        <v>11</v>
      </c>
      <c r="I19" s="177">
        <f t="shared" si="0"/>
        <v>2.25</v>
      </c>
      <c r="J19" s="81" t="s">
        <v>190</v>
      </c>
      <c r="K19" s="178">
        <v>0</v>
      </c>
      <c r="L19" s="178">
        <v>0</v>
      </c>
      <c r="M19" s="179">
        <f t="shared" si="1"/>
        <v>29</v>
      </c>
      <c r="N19" s="178">
        <v>0</v>
      </c>
      <c r="O19" s="178">
        <v>0</v>
      </c>
      <c r="P19" s="178">
        <v>29</v>
      </c>
      <c r="Q19" s="178">
        <v>0</v>
      </c>
      <c r="R19" s="178">
        <v>0</v>
      </c>
      <c r="S19" s="178">
        <v>0</v>
      </c>
      <c r="T19" s="180">
        <f t="shared" si="2"/>
        <v>29</v>
      </c>
      <c r="U19" s="178">
        <v>0</v>
      </c>
      <c r="V19" s="181">
        <f t="shared" si="3"/>
        <v>6.38</v>
      </c>
      <c r="W19" s="178"/>
      <c r="X19" s="178"/>
      <c r="Y19" s="190"/>
      <c r="Z19" s="178"/>
      <c r="AA19" s="191">
        <v>1</v>
      </c>
      <c r="AC19" s="4" t="s">
        <v>426</v>
      </c>
    </row>
    <row r="20" spans="1:29" s="188" customFormat="1" ht="18" customHeight="1" x14ac:dyDescent="0.3">
      <c r="A20" s="173">
        <v>11</v>
      </c>
      <c r="B20" s="174" t="s">
        <v>10</v>
      </c>
      <c r="C20" s="175" t="s">
        <v>26</v>
      </c>
      <c r="D20" s="185" t="s">
        <v>420</v>
      </c>
      <c r="E20" s="178" t="s">
        <v>182</v>
      </c>
      <c r="F20" s="6">
        <v>44364.375</v>
      </c>
      <c r="G20" s="6">
        <v>44364.458333333336</v>
      </c>
      <c r="H20" s="13" t="s">
        <v>11</v>
      </c>
      <c r="I20" s="177">
        <f t="shared" si="0"/>
        <v>2.0000000000582077</v>
      </c>
      <c r="J20" s="186" t="s">
        <v>12</v>
      </c>
      <c r="K20" s="178">
        <v>0</v>
      </c>
      <c r="L20" s="178">
        <v>0</v>
      </c>
      <c r="M20" s="179">
        <f t="shared" si="1"/>
        <v>544</v>
      </c>
      <c r="N20" s="178">
        <v>0</v>
      </c>
      <c r="O20" s="178">
        <v>0</v>
      </c>
      <c r="P20" s="178">
        <v>544</v>
      </c>
      <c r="Q20" s="178">
        <v>0</v>
      </c>
      <c r="R20" s="178">
        <v>0</v>
      </c>
      <c r="S20" s="178">
        <v>0</v>
      </c>
      <c r="T20" s="180">
        <f t="shared" si="2"/>
        <v>544</v>
      </c>
      <c r="U20" s="178">
        <v>0</v>
      </c>
      <c r="V20" s="181">
        <f t="shared" si="3"/>
        <v>119.68</v>
      </c>
      <c r="W20" s="178"/>
      <c r="X20" s="178"/>
      <c r="Y20" s="178"/>
      <c r="Z20" s="178"/>
      <c r="AA20" s="173">
        <v>1</v>
      </c>
      <c r="AC20" s="5" t="s">
        <v>421</v>
      </c>
    </row>
    <row r="21" spans="1:29" s="188" customFormat="1" ht="18" customHeight="1" x14ac:dyDescent="0.3">
      <c r="A21" s="173">
        <v>12</v>
      </c>
      <c r="B21" s="174" t="s">
        <v>10</v>
      </c>
      <c r="C21" s="175" t="s">
        <v>26</v>
      </c>
      <c r="D21" s="186" t="s">
        <v>345</v>
      </c>
      <c r="E21" s="178" t="s">
        <v>182</v>
      </c>
      <c r="F21" s="6">
        <v>44375.78125</v>
      </c>
      <c r="G21" s="6">
        <v>44375.857638888891</v>
      </c>
      <c r="H21" s="13" t="s">
        <v>0</v>
      </c>
      <c r="I21" s="177">
        <f t="shared" si="0"/>
        <v>1.8333333333721384</v>
      </c>
      <c r="J21" s="186" t="s">
        <v>12</v>
      </c>
      <c r="K21" s="178">
        <v>0</v>
      </c>
      <c r="L21" s="178">
        <v>0</v>
      </c>
      <c r="M21" s="179">
        <f t="shared" si="1"/>
        <v>1121</v>
      </c>
      <c r="N21" s="178">
        <v>0</v>
      </c>
      <c r="O21" s="178">
        <v>0</v>
      </c>
      <c r="P21" s="178">
        <v>1121</v>
      </c>
      <c r="Q21" s="178">
        <v>0</v>
      </c>
      <c r="R21" s="178">
        <v>0</v>
      </c>
      <c r="S21" s="178">
        <v>0</v>
      </c>
      <c r="T21" s="180">
        <f t="shared" si="2"/>
        <v>1121</v>
      </c>
      <c r="U21" s="178">
        <v>0</v>
      </c>
      <c r="V21" s="181">
        <f t="shared" si="3"/>
        <v>246.62</v>
      </c>
      <c r="W21" s="178"/>
      <c r="X21" s="173" t="s">
        <v>427</v>
      </c>
      <c r="Y21" s="183" t="s">
        <v>98</v>
      </c>
      <c r="Z21" s="184" t="s">
        <v>166</v>
      </c>
      <c r="AA21" s="173">
        <v>1</v>
      </c>
      <c r="AC21" s="5" t="s">
        <v>428</v>
      </c>
    </row>
    <row r="22" spans="1:29" s="188" customFormat="1" ht="18" customHeight="1" x14ac:dyDescent="0.3">
      <c r="A22" s="173">
        <v>13</v>
      </c>
      <c r="B22" s="174" t="s">
        <v>10</v>
      </c>
      <c r="C22" s="175" t="s">
        <v>22</v>
      </c>
      <c r="D22" s="185" t="s">
        <v>343</v>
      </c>
      <c r="E22" s="178" t="s">
        <v>182</v>
      </c>
      <c r="F22" s="6">
        <v>44375.95</v>
      </c>
      <c r="G22" s="6">
        <v>44375.96875</v>
      </c>
      <c r="H22" s="13" t="s">
        <v>0</v>
      </c>
      <c r="I22" s="177">
        <f t="shared" si="0"/>
        <v>0.45000000006984919</v>
      </c>
      <c r="J22" s="186" t="s">
        <v>12</v>
      </c>
      <c r="K22" s="178">
        <v>0</v>
      </c>
      <c r="L22" s="178">
        <v>0</v>
      </c>
      <c r="M22" s="179">
        <f t="shared" si="1"/>
        <v>988</v>
      </c>
      <c r="N22" s="178">
        <v>0</v>
      </c>
      <c r="O22" s="178">
        <v>0</v>
      </c>
      <c r="P22" s="178">
        <v>988</v>
      </c>
      <c r="Q22" s="178">
        <v>0</v>
      </c>
      <c r="R22" s="178">
        <v>0</v>
      </c>
      <c r="S22" s="178">
        <v>0</v>
      </c>
      <c r="T22" s="180">
        <f t="shared" si="2"/>
        <v>988</v>
      </c>
      <c r="U22" s="178">
        <v>0</v>
      </c>
      <c r="V22" s="181">
        <f t="shared" si="3"/>
        <v>217.36</v>
      </c>
      <c r="W22" s="178"/>
      <c r="X22" s="173" t="s">
        <v>429</v>
      </c>
      <c r="Y22" s="183" t="s">
        <v>98</v>
      </c>
      <c r="Z22" s="92" t="s">
        <v>144</v>
      </c>
      <c r="AA22" s="173">
        <v>1</v>
      </c>
      <c r="AC22" s="4" t="s">
        <v>430</v>
      </c>
    </row>
    <row r="23" spans="1:29" s="188" customFormat="1" ht="18" customHeight="1" x14ac:dyDescent="0.3">
      <c r="A23" s="173">
        <v>14</v>
      </c>
      <c r="B23" s="174" t="s">
        <v>10</v>
      </c>
      <c r="C23" s="175" t="s">
        <v>26</v>
      </c>
      <c r="D23" s="185" t="s">
        <v>210</v>
      </c>
      <c r="E23" s="178" t="s">
        <v>182</v>
      </c>
      <c r="F23" s="6">
        <v>44376.472222222219</v>
      </c>
      <c r="G23" s="6">
        <v>44376.604166666664</v>
      </c>
      <c r="H23" s="13" t="s">
        <v>0</v>
      </c>
      <c r="I23" s="177">
        <f t="shared" si="0"/>
        <v>3.1666666666860692</v>
      </c>
      <c r="J23" s="186" t="s">
        <v>12</v>
      </c>
      <c r="K23" s="178">
        <v>0</v>
      </c>
      <c r="L23" s="178">
        <v>0</v>
      </c>
      <c r="M23" s="179">
        <f t="shared" si="1"/>
        <v>12</v>
      </c>
      <c r="N23" s="178">
        <v>0</v>
      </c>
      <c r="O23" s="178">
        <v>0</v>
      </c>
      <c r="P23" s="178">
        <v>12</v>
      </c>
      <c r="Q23" s="178">
        <v>0</v>
      </c>
      <c r="R23" s="178">
        <v>0</v>
      </c>
      <c r="S23" s="178">
        <v>0</v>
      </c>
      <c r="T23" s="180">
        <f t="shared" si="2"/>
        <v>12</v>
      </c>
      <c r="U23" s="178">
        <v>0</v>
      </c>
      <c r="V23" s="181">
        <f t="shared" si="3"/>
        <v>2.64</v>
      </c>
      <c r="W23" s="178"/>
      <c r="X23" s="173" t="s">
        <v>431</v>
      </c>
      <c r="Y23" s="183" t="s">
        <v>98</v>
      </c>
      <c r="Z23" s="192" t="str">
        <f>тех_прич!$D$8</f>
        <v xml:space="preserve">  4.4</v>
      </c>
      <c r="AA23" s="173">
        <v>1</v>
      </c>
      <c r="AC23" s="5" t="s">
        <v>432</v>
      </c>
    </row>
    <row r="24" spans="1:29" s="188" customFormat="1" x14ac:dyDescent="0.25"/>
    <row r="25" spans="1:29" s="188" customFormat="1" x14ac:dyDescent="0.25"/>
    <row r="26" spans="1:29" s="188" customFormat="1" x14ac:dyDescent="0.25"/>
    <row r="27" spans="1:29" s="188" customFormat="1" x14ac:dyDescent="0.25"/>
    <row r="28" spans="1:29" s="188" customFormat="1" x14ac:dyDescent="0.25"/>
    <row r="29" spans="1:29" s="188" customFormat="1" x14ac:dyDescent="0.25"/>
    <row r="30" spans="1:29" s="188" customFormat="1" x14ac:dyDescent="0.25"/>
    <row r="31" spans="1:29" s="188" customFormat="1" x14ac:dyDescent="0.25"/>
    <row r="32" spans="1:29" s="188" customFormat="1" x14ac:dyDescent="0.25"/>
    <row r="33" s="188" customFormat="1" x14ac:dyDescent="0.25"/>
    <row r="34" s="188" customFormat="1" x14ac:dyDescent="0.25"/>
    <row r="35" s="188" customFormat="1" x14ac:dyDescent="0.25"/>
    <row r="36" s="188" customFormat="1" x14ac:dyDescent="0.25"/>
    <row r="37" s="188" customFormat="1" x14ac:dyDescent="0.25"/>
    <row r="38" s="188" customFormat="1" x14ac:dyDescent="0.25"/>
    <row r="39" s="188" customFormat="1" x14ac:dyDescent="0.25"/>
    <row r="40" s="188" customFormat="1" x14ac:dyDescent="0.25"/>
    <row r="41" s="188" customFormat="1" x14ac:dyDescent="0.25"/>
    <row r="42" s="188" customFormat="1" x14ac:dyDescent="0.25"/>
    <row r="43" s="188" customFormat="1" x14ac:dyDescent="0.25"/>
    <row r="44" s="188" customFormat="1" x14ac:dyDescent="0.25"/>
    <row r="45" s="188" customFormat="1" x14ac:dyDescent="0.25"/>
    <row r="46" s="188" customFormat="1" x14ac:dyDescent="0.25"/>
    <row r="47" s="188" customFormat="1" x14ac:dyDescent="0.25"/>
    <row r="48" s="188" customFormat="1" x14ac:dyDescent="0.25"/>
    <row r="49" s="188" customFormat="1" x14ac:dyDescent="0.25"/>
    <row r="50" s="188" customFormat="1" x14ac:dyDescent="0.25"/>
    <row r="51" s="188" customFormat="1" x14ac:dyDescent="0.25"/>
    <row r="52" s="188" customFormat="1" x14ac:dyDescent="0.25"/>
    <row r="53" s="188" customFormat="1" x14ac:dyDescent="0.25"/>
    <row r="54" s="188" customFormat="1" x14ac:dyDescent="0.25"/>
    <row r="55" s="188" customFormat="1" x14ac:dyDescent="0.25"/>
    <row r="56" s="188" customFormat="1" x14ac:dyDescent="0.25"/>
    <row r="57" s="188" customFormat="1" x14ac:dyDescent="0.25"/>
    <row r="58" s="188" customFormat="1" x14ac:dyDescent="0.25"/>
    <row r="59" s="188" customFormat="1" x14ac:dyDescent="0.25"/>
    <row r="60" s="188" customFormat="1" x14ac:dyDescent="0.25"/>
    <row r="61" s="188" customFormat="1" x14ac:dyDescent="0.25"/>
    <row r="62" s="188" customFormat="1" x14ac:dyDescent="0.25"/>
    <row r="63" s="188" customFormat="1" x14ac:dyDescent="0.25"/>
    <row r="64" s="188" customFormat="1" x14ac:dyDescent="0.25"/>
    <row r="65" s="188" customFormat="1" x14ac:dyDescent="0.25"/>
    <row r="66" s="188" customFormat="1" x14ac:dyDescent="0.25"/>
    <row r="67" s="188" customFormat="1" x14ac:dyDescent="0.25"/>
    <row r="68" s="188" customFormat="1" x14ac:dyDescent="0.25"/>
    <row r="69" s="188" customFormat="1" x14ac:dyDescent="0.25"/>
    <row r="70" s="188" customFormat="1" x14ac:dyDescent="0.25"/>
    <row r="71" s="188" customFormat="1" x14ac:dyDescent="0.25"/>
    <row r="72" s="188" customFormat="1" x14ac:dyDescent="0.25"/>
    <row r="73" s="188" customFormat="1" x14ac:dyDescent="0.25"/>
    <row r="74" s="188" customFormat="1" x14ac:dyDescent="0.25"/>
    <row r="75" s="188" customFormat="1" x14ac:dyDescent="0.25"/>
    <row r="76" s="188" customFormat="1" x14ac:dyDescent="0.25"/>
    <row r="77" s="188" customFormat="1" x14ac:dyDescent="0.25"/>
    <row r="78" s="188" customFormat="1" x14ac:dyDescent="0.25"/>
    <row r="79" s="188" customFormat="1" x14ac:dyDescent="0.25"/>
    <row r="80" s="188" customFormat="1" x14ac:dyDescent="0.25"/>
    <row r="81" s="188" customFormat="1" x14ac:dyDescent="0.25"/>
    <row r="82" s="188" customFormat="1" x14ac:dyDescent="0.25"/>
    <row r="83" s="188" customFormat="1" x14ac:dyDescent="0.25"/>
    <row r="84" s="188" customFormat="1" x14ac:dyDescent="0.25"/>
    <row r="85" s="188" customFormat="1" x14ac:dyDescent="0.25"/>
    <row r="86" s="188" customFormat="1" x14ac:dyDescent="0.25"/>
    <row r="87" s="188" customFormat="1" x14ac:dyDescent="0.25"/>
    <row r="88" s="188" customFormat="1" x14ac:dyDescent="0.25"/>
    <row r="89" s="188" customFormat="1" x14ac:dyDescent="0.25"/>
    <row r="90" s="188" customFormat="1" x14ac:dyDescent="0.25"/>
    <row r="91" s="188" customFormat="1" x14ac:dyDescent="0.25"/>
    <row r="92" s="188" customFormat="1" x14ac:dyDescent="0.25"/>
    <row r="93" s="188" customFormat="1" x14ac:dyDescent="0.25"/>
    <row r="94" s="188" customFormat="1" x14ac:dyDescent="0.25"/>
    <row r="95" s="188" customFormat="1" x14ac:dyDescent="0.25"/>
    <row r="96" s="188" customFormat="1" x14ac:dyDescent="0.25"/>
    <row r="97" s="188" customFormat="1" x14ac:dyDescent="0.25"/>
    <row r="98" s="188" customFormat="1" x14ac:dyDescent="0.25"/>
    <row r="99" s="188" customFormat="1" x14ac:dyDescent="0.25"/>
    <row r="100" s="188" customFormat="1" x14ac:dyDescent="0.25"/>
    <row r="101" s="188" customFormat="1" x14ac:dyDescent="0.25"/>
    <row r="102" s="188" customFormat="1" x14ac:dyDescent="0.25"/>
    <row r="103" s="188" customFormat="1" x14ac:dyDescent="0.25"/>
    <row r="104" s="188" customFormat="1" x14ac:dyDescent="0.25"/>
    <row r="105" s="188" customFormat="1" x14ac:dyDescent="0.25"/>
    <row r="106" s="188" customFormat="1" x14ac:dyDescent="0.25"/>
    <row r="107" s="188" customFormat="1" x14ac:dyDescent="0.25"/>
    <row r="108" s="188" customFormat="1" x14ac:dyDescent="0.25"/>
    <row r="109" s="188" customFormat="1" x14ac:dyDescent="0.25"/>
    <row r="110" s="188" customFormat="1" x14ac:dyDescent="0.25"/>
    <row r="111" s="188" customFormat="1" x14ac:dyDescent="0.25"/>
    <row r="112" s="188" customFormat="1" x14ac:dyDescent="0.25"/>
    <row r="113" s="188" customFormat="1" x14ac:dyDescent="0.25"/>
    <row r="114" s="188" customFormat="1" x14ac:dyDescent="0.25"/>
    <row r="115" s="188" customFormat="1" x14ac:dyDescent="0.25"/>
    <row r="116" s="188" customFormat="1" x14ac:dyDescent="0.25"/>
    <row r="117" s="188" customFormat="1" x14ac:dyDescent="0.25"/>
    <row r="118" s="188" customFormat="1" x14ac:dyDescent="0.25"/>
    <row r="119" s="188" customFormat="1" x14ac:dyDescent="0.25"/>
    <row r="120" s="188" customFormat="1" x14ac:dyDescent="0.25"/>
    <row r="121" s="188" customFormat="1" x14ac:dyDescent="0.25"/>
    <row r="122" s="188" customFormat="1" x14ac:dyDescent="0.25"/>
    <row r="123" s="188" customFormat="1" x14ac:dyDescent="0.25"/>
    <row r="124" s="188" customFormat="1" x14ac:dyDescent="0.25"/>
    <row r="125" s="188" customFormat="1" x14ac:dyDescent="0.25"/>
    <row r="126" s="188" customFormat="1" x14ac:dyDescent="0.25"/>
    <row r="127" s="188" customFormat="1" x14ac:dyDescent="0.25"/>
    <row r="128" s="188" customFormat="1" x14ac:dyDescent="0.25"/>
    <row r="129" s="188" customFormat="1" x14ac:dyDescent="0.25"/>
    <row r="130" s="188" customFormat="1" x14ac:dyDescent="0.25"/>
    <row r="131" s="188" customFormat="1" x14ac:dyDescent="0.25"/>
    <row r="132" s="188" customFormat="1" x14ac:dyDescent="0.25"/>
    <row r="133" s="188" customFormat="1" x14ac:dyDescent="0.25"/>
    <row r="134" s="188" customFormat="1" x14ac:dyDescent="0.25"/>
    <row r="135" s="188" customFormat="1" x14ac:dyDescent="0.25"/>
    <row r="136" s="188" customFormat="1" x14ac:dyDescent="0.25"/>
    <row r="137" s="188" customFormat="1" x14ac:dyDescent="0.25"/>
    <row r="138" s="188" customFormat="1" x14ac:dyDescent="0.25"/>
    <row r="139" s="188" customFormat="1" x14ac:dyDescent="0.25"/>
    <row r="140" s="188" customFormat="1" x14ac:dyDescent="0.25"/>
    <row r="141" s="188" customFormat="1" x14ac:dyDescent="0.25"/>
    <row r="142" s="188" customFormat="1" x14ac:dyDescent="0.25"/>
    <row r="143" s="188" customFormat="1" x14ac:dyDescent="0.25"/>
    <row r="144" s="188" customFormat="1" x14ac:dyDescent="0.25"/>
    <row r="145" s="188" customFormat="1" x14ac:dyDescent="0.25"/>
    <row r="146" s="188" customFormat="1" x14ac:dyDescent="0.25"/>
    <row r="147" s="188" customFormat="1" x14ac:dyDescent="0.25"/>
    <row r="148" s="188" customFormat="1" x14ac:dyDescent="0.25"/>
    <row r="149" s="188" customFormat="1" x14ac:dyDescent="0.25"/>
    <row r="150" s="188" customFormat="1" x14ac:dyDescent="0.25"/>
    <row r="151" s="188" customFormat="1" x14ac:dyDescent="0.25"/>
    <row r="152" s="188" customFormat="1" x14ac:dyDescent="0.25"/>
    <row r="153" s="188" customFormat="1" x14ac:dyDescent="0.25"/>
    <row r="154" s="188" customFormat="1" x14ac:dyDescent="0.25"/>
    <row r="155" s="188" customFormat="1" x14ac:dyDescent="0.25"/>
    <row r="156" s="188" customFormat="1" x14ac:dyDescent="0.25"/>
    <row r="157" s="188" customFormat="1" x14ac:dyDescent="0.25"/>
    <row r="158" s="188" customFormat="1" x14ac:dyDescent="0.25"/>
    <row r="159" s="188" customFormat="1" x14ac:dyDescent="0.25"/>
    <row r="160" s="188" customFormat="1" x14ac:dyDescent="0.25"/>
    <row r="161" s="188" customFormat="1" x14ac:dyDescent="0.25"/>
    <row r="162" s="188" customFormat="1" x14ac:dyDescent="0.25"/>
    <row r="163" s="188" customFormat="1" x14ac:dyDescent="0.25"/>
    <row r="164" s="188" customFormat="1" x14ac:dyDescent="0.25"/>
    <row r="165" s="188" customFormat="1" x14ac:dyDescent="0.25"/>
    <row r="166" s="188" customFormat="1" x14ac:dyDescent="0.25"/>
    <row r="167" s="188" customFormat="1" x14ac:dyDescent="0.25"/>
    <row r="168" s="188" customFormat="1" x14ac:dyDescent="0.25"/>
    <row r="169" s="188" customFormat="1" x14ac:dyDescent="0.25"/>
    <row r="170" s="188" customFormat="1" x14ac:dyDescent="0.25"/>
    <row r="171" s="188" customFormat="1" x14ac:dyDescent="0.25"/>
    <row r="172" s="188" customFormat="1" x14ac:dyDescent="0.25"/>
    <row r="173" s="188" customFormat="1" x14ac:dyDescent="0.25"/>
    <row r="174" s="188" customFormat="1" x14ac:dyDescent="0.25"/>
    <row r="175" s="188" customFormat="1" x14ac:dyDescent="0.25"/>
    <row r="176" s="188" customFormat="1" x14ac:dyDescent="0.25"/>
    <row r="177" s="188" customFormat="1" x14ac:dyDescent="0.25"/>
    <row r="178" s="188" customFormat="1" x14ac:dyDescent="0.25"/>
    <row r="179" s="188" customFormat="1" x14ac:dyDescent="0.25"/>
    <row r="180" s="188" customFormat="1" x14ac:dyDescent="0.25"/>
    <row r="181" s="188" customFormat="1" x14ac:dyDescent="0.25"/>
    <row r="182" s="188" customFormat="1" x14ac:dyDescent="0.25"/>
    <row r="183" s="188" customFormat="1" x14ac:dyDescent="0.25"/>
    <row r="184" s="188" customFormat="1" x14ac:dyDescent="0.25"/>
    <row r="185" s="188" customFormat="1" x14ac:dyDescent="0.25"/>
    <row r="186" s="188" customFormat="1" x14ac:dyDescent="0.25"/>
    <row r="187" s="188" customFormat="1" x14ac:dyDescent="0.25"/>
    <row r="188" s="188" customFormat="1" x14ac:dyDescent="0.25"/>
    <row r="189" s="188" customFormat="1" x14ac:dyDescent="0.25"/>
    <row r="190" s="188" customFormat="1" x14ac:dyDescent="0.25"/>
    <row r="191" s="188" customFormat="1" x14ac:dyDescent="0.25"/>
    <row r="192" s="188" customFormat="1" x14ac:dyDescent="0.25"/>
    <row r="193" s="188" customFormat="1" x14ac:dyDescent="0.25"/>
    <row r="194" s="188" customFormat="1" x14ac:dyDescent="0.25"/>
    <row r="195" s="188" customFormat="1" x14ac:dyDescent="0.25"/>
    <row r="196" s="188" customFormat="1" x14ac:dyDescent="0.25"/>
    <row r="197" s="188" customFormat="1" x14ac:dyDescent="0.25"/>
    <row r="198" s="188" customFormat="1" x14ac:dyDescent="0.25"/>
    <row r="199" s="188" customFormat="1" x14ac:dyDescent="0.25"/>
    <row r="200" s="188" customFormat="1" x14ac:dyDescent="0.25"/>
    <row r="201" s="188" customFormat="1" x14ac:dyDescent="0.25"/>
    <row r="202" s="188" customFormat="1" x14ac:dyDescent="0.25"/>
    <row r="203" s="188" customFormat="1" x14ac:dyDescent="0.25"/>
    <row r="204" s="188" customFormat="1" x14ac:dyDescent="0.25"/>
    <row r="205" s="188" customFormat="1" x14ac:dyDescent="0.25"/>
    <row r="206" s="188" customFormat="1" x14ac:dyDescent="0.25"/>
    <row r="207" s="188" customFormat="1" x14ac:dyDescent="0.25"/>
    <row r="208" s="188" customFormat="1" x14ac:dyDescent="0.25"/>
    <row r="209" s="188" customFormat="1" x14ac:dyDescent="0.25"/>
    <row r="210" s="188" customFormat="1" x14ac:dyDescent="0.25"/>
    <row r="211" s="188" customFormat="1" x14ac:dyDescent="0.25"/>
    <row r="212" s="188" customFormat="1" x14ac:dyDescent="0.25"/>
    <row r="213" s="188" customFormat="1" x14ac:dyDescent="0.25"/>
    <row r="214" s="188" customFormat="1" x14ac:dyDescent="0.25"/>
    <row r="215" s="188" customFormat="1" x14ac:dyDescent="0.25"/>
    <row r="216" s="188" customFormat="1" x14ac:dyDescent="0.25"/>
    <row r="217" s="188" customFormat="1" x14ac:dyDescent="0.25"/>
    <row r="218" s="188" customFormat="1" x14ac:dyDescent="0.25"/>
    <row r="219" s="188" customFormat="1" x14ac:dyDescent="0.25"/>
    <row r="220" s="188" customFormat="1" x14ac:dyDescent="0.25"/>
    <row r="221" s="188" customFormat="1" x14ac:dyDescent="0.25"/>
    <row r="222" s="188" customFormat="1" x14ac:dyDescent="0.25"/>
    <row r="223" s="188" customFormat="1" x14ac:dyDescent="0.25"/>
    <row r="224" s="188" customFormat="1" x14ac:dyDescent="0.25"/>
    <row r="225" s="188" customFormat="1" x14ac:dyDescent="0.25"/>
    <row r="226" s="188" customFormat="1" x14ac:dyDescent="0.25"/>
    <row r="227" s="188" customFormat="1" x14ac:dyDescent="0.25"/>
    <row r="228" s="188" customFormat="1" x14ac:dyDescent="0.25"/>
    <row r="229" s="188" customFormat="1" x14ac:dyDescent="0.25"/>
    <row r="230" s="188" customFormat="1" x14ac:dyDescent="0.25"/>
    <row r="231" s="188" customFormat="1" x14ac:dyDescent="0.25"/>
    <row r="232" s="188" customFormat="1" x14ac:dyDescent="0.25"/>
    <row r="233" s="188" customFormat="1" x14ac:dyDescent="0.25"/>
    <row r="234" s="188" customFormat="1" x14ac:dyDescent="0.25"/>
    <row r="235" s="188" customFormat="1" x14ac:dyDescent="0.25"/>
    <row r="236" s="188" customFormat="1" x14ac:dyDescent="0.25"/>
    <row r="237" s="188" customFormat="1" x14ac:dyDescent="0.25"/>
    <row r="238" s="188" customFormat="1" x14ac:dyDescent="0.25"/>
    <row r="239" s="188" customFormat="1" x14ac:dyDescent="0.25"/>
    <row r="240" s="188" customFormat="1" x14ac:dyDescent="0.25"/>
    <row r="241" s="188" customFormat="1" x14ac:dyDescent="0.25"/>
    <row r="242" s="188" customFormat="1" x14ac:dyDescent="0.25"/>
    <row r="243" s="188" customFormat="1" x14ac:dyDescent="0.25"/>
    <row r="244" s="188" customFormat="1" x14ac:dyDescent="0.25"/>
    <row r="245" s="188" customFormat="1" x14ac:dyDescent="0.25"/>
    <row r="246" s="188" customFormat="1" x14ac:dyDescent="0.25"/>
    <row r="247" s="188" customFormat="1" x14ac:dyDescent="0.25"/>
    <row r="248" s="188" customFormat="1" x14ac:dyDescent="0.25"/>
    <row r="249" s="188" customFormat="1" x14ac:dyDescent="0.25"/>
    <row r="250" s="188" customFormat="1" x14ac:dyDescent="0.25"/>
    <row r="251" s="188" customFormat="1" x14ac:dyDescent="0.25"/>
    <row r="252" s="188" customFormat="1" x14ac:dyDescent="0.25"/>
    <row r="253" s="188" customFormat="1" x14ac:dyDescent="0.25"/>
    <row r="254" s="188" customFormat="1" x14ac:dyDescent="0.25"/>
    <row r="255" s="188" customFormat="1" x14ac:dyDescent="0.25"/>
    <row r="256" s="188" customFormat="1" x14ac:dyDescent="0.25"/>
    <row r="257" s="188" customFormat="1" x14ac:dyDescent="0.25"/>
    <row r="258" s="188" customFormat="1" x14ac:dyDescent="0.25"/>
    <row r="259" s="188" customFormat="1" x14ac:dyDescent="0.25"/>
    <row r="260" s="188" customFormat="1" x14ac:dyDescent="0.25"/>
    <row r="261" s="188" customFormat="1" x14ac:dyDescent="0.25"/>
    <row r="262" s="188" customFormat="1" x14ac:dyDescent="0.25"/>
    <row r="263" s="188" customFormat="1" x14ac:dyDescent="0.25"/>
    <row r="264" s="188" customFormat="1" x14ac:dyDescent="0.25"/>
    <row r="265" s="188" customFormat="1" x14ac:dyDescent="0.25"/>
    <row r="266" s="188" customFormat="1" x14ac:dyDescent="0.25"/>
    <row r="267" s="188" customFormat="1" x14ac:dyDescent="0.25"/>
    <row r="268" s="188" customFormat="1" x14ac:dyDescent="0.25"/>
    <row r="269" s="188" customFormat="1" x14ac:dyDescent="0.25"/>
    <row r="270" s="188" customFormat="1" x14ac:dyDescent="0.25"/>
    <row r="271" s="188" customFormat="1" x14ac:dyDescent="0.25"/>
    <row r="272" s="188" customFormat="1" x14ac:dyDescent="0.25"/>
    <row r="273" s="188" customFormat="1" x14ac:dyDescent="0.25"/>
    <row r="274" s="188" customFormat="1" x14ac:dyDescent="0.25"/>
    <row r="275" s="188" customFormat="1" x14ac:dyDescent="0.25"/>
    <row r="276" s="188" customFormat="1" x14ac:dyDescent="0.25"/>
    <row r="277" s="188" customFormat="1" x14ac:dyDescent="0.25"/>
    <row r="278" s="188" customFormat="1" x14ac:dyDescent="0.25"/>
    <row r="279" s="188" customFormat="1" x14ac:dyDescent="0.25"/>
    <row r="280" s="188" customFormat="1" x14ac:dyDescent="0.25"/>
    <row r="281" s="188" customFormat="1" x14ac:dyDescent="0.25"/>
    <row r="282" s="188" customFormat="1" x14ac:dyDescent="0.25"/>
    <row r="283" s="188" customFormat="1" x14ac:dyDescent="0.25"/>
    <row r="284" s="188" customFormat="1" x14ac:dyDescent="0.25"/>
    <row r="285" s="188" customFormat="1" x14ac:dyDescent="0.25"/>
    <row r="286" s="188" customFormat="1" x14ac:dyDescent="0.25"/>
    <row r="287" s="188" customFormat="1" x14ac:dyDescent="0.25"/>
    <row r="288" s="188" customFormat="1" x14ac:dyDescent="0.25"/>
    <row r="289" s="188" customFormat="1" x14ac:dyDescent="0.25"/>
    <row r="290" s="188" customFormat="1" x14ac:dyDescent="0.25"/>
    <row r="291" s="188" customFormat="1" x14ac:dyDescent="0.25"/>
    <row r="292" s="188" customFormat="1" x14ac:dyDescent="0.25"/>
    <row r="293" s="188" customFormat="1" x14ac:dyDescent="0.25"/>
    <row r="294" s="188" customFormat="1" x14ac:dyDescent="0.25"/>
    <row r="295" s="188" customFormat="1" x14ac:dyDescent="0.25"/>
    <row r="296" s="188" customFormat="1" x14ac:dyDescent="0.25"/>
    <row r="297" s="188" customFormat="1" x14ac:dyDescent="0.25"/>
    <row r="298" s="188" customFormat="1" x14ac:dyDescent="0.25"/>
    <row r="299" s="188" customFormat="1" x14ac:dyDescent="0.25"/>
    <row r="300" s="188" customFormat="1" x14ac:dyDescent="0.25"/>
    <row r="301" s="188" customFormat="1" x14ac:dyDescent="0.25"/>
    <row r="302" s="188" customFormat="1" x14ac:dyDescent="0.25"/>
    <row r="303" s="188" customFormat="1" x14ac:dyDescent="0.25"/>
    <row r="304" s="188" customFormat="1" x14ac:dyDescent="0.25"/>
    <row r="305" s="188" customFormat="1" x14ac:dyDescent="0.25"/>
    <row r="306" s="188" customFormat="1" x14ac:dyDescent="0.25"/>
    <row r="307" s="188" customFormat="1" x14ac:dyDescent="0.25"/>
    <row r="308" s="188" customFormat="1" x14ac:dyDescent="0.25"/>
    <row r="309" s="188" customFormat="1" x14ac:dyDescent="0.25"/>
    <row r="310" s="188" customFormat="1" x14ac:dyDescent="0.25"/>
    <row r="311" s="188" customFormat="1" x14ac:dyDescent="0.25"/>
    <row r="312" s="188" customFormat="1" x14ac:dyDescent="0.25"/>
    <row r="313" s="188" customFormat="1" x14ac:dyDescent="0.25"/>
    <row r="314" s="188" customFormat="1" x14ac:dyDescent="0.25"/>
    <row r="315" s="188" customFormat="1" x14ac:dyDescent="0.25"/>
    <row r="316" s="188" customFormat="1" x14ac:dyDescent="0.25"/>
    <row r="317" s="188" customFormat="1" x14ac:dyDescent="0.25"/>
    <row r="318" s="188" customFormat="1" x14ac:dyDescent="0.25"/>
    <row r="319" s="188" customFormat="1" x14ac:dyDescent="0.25"/>
    <row r="320" s="188" customFormat="1" x14ac:dyDescent="0.25"/>
    <row r="321" s="188" customFormat="1" x14ac:dyDescent="0.25"/>
    <row r="322" s="188" customFormat="1" x14ac:dyDescent="0.25"/>
    <row r="323" s="188" customFormat="1" x14ac:dyDescent="0.25"/>
    <row r="324" s="188" customFormat="1" x14ac:dyDescent="0.25"/>
    <row r="325" s="188" customFormat="1" x14ac:dyDescent="0.25"/>
    <row r="326" s="188" customFormat="1" x14ac:dyDescent="0.25"/>
    <row r="327" s="188" customFormat="1" x14ac:dyDescent="0.25"/>
    <row r="328" s="188" customFormat="1" x14ac:dyDescent="0.25"/>
    <row r="329" s="188" customFormat="1" x14ac:dyDescent="0.25"/>
    <row r="330" s="188" customFormat="1" x14ac:dyDescent="0.25"/>
    <row r="331" s="188" customFormat="1" x14ac:dyDescent="0.25"/>
    <row r="332" s="188" customFormat="1" x14ac:dyDescent="0.25"/>
    <row r="333" s="188" customFormat="1" x14ac:dyDescent="0.25"/>
    <row r="334" s="188" customFormat="1" x14ac:dyDescent="0.25"/>
    <row r="335" s="188" customFormat="1" x14ac:dyDescent="0.25"/>
    <row r="336" s="188" customFormat="1" x14ac:dyDescent="0.25"/>
    <row r="337" s="188" customFormat="1" x14ac:dyDescent="0.25"/>
    <row r="338" s="188" customFormat="1" x14ac:dyDescent="0.25"/>
    <row r="339" s="188" customFormat="1" x14ac:dyDescent="0.25"/>
    <row r="340" s="188" customFormat="1" x14ac:dyDescent="0.25"/>
    <row r="341" s="188" customFormat="1" x14ac:dyDescent="0.25"/>
    <row r="342" s="188" customFormat="1" x14ac:dyDescent="0.25"/>
    <row r="343" s="188" customFormat="1" x14ac:dyDescent="0.25"/>
    <row r="344" s="188" customFormat="1" x14ac:dyDescent="0.25"/>
    <row r="345" s="188" customFormat="1" x14ac:dyDescent="0.25"/>
    <row r="346" s="188" customFormat="1" x14ac:dyDescent="0.25"/>
    <row r="347" s="188" customFormat="1" x14ac:dyDescent="0.25"/>
    <row r="348" s="188" customFormat="1" x14ac:dyDescent="0.25"/>
    <row r="349" s="188" customFormat="1" x14ac:dyDescent="0.25"/>
    <row r="350" s="188" customFormat="1" x14ac:dyDescent="0.25"/>
    <row r="351" s="188" customFormat="1" x14ac:dyDescent="0.25"/>
    <row r="352" s="188" customFormat="1" x14ac:dyDescent="0.25"/>
    <row r="353" s="188" customFormat="1" x14ac:dyDescent="0.25"/>
    <row r="354" s="188" customFormat="1" x14ac:dyDescent="0.25"/>
    <row r="355" s="188" customFormat="1" x14ac:dyDescent="0.25"/>
    <row r="356" s="188" customFormat="1" x14ac:dyDescent="0.25"/>
    <row r="357" s="188" customFormat="1" x14ac:dyDescent="0.25"/>
    <row r="358" s="188" customFormat="1" x14ac:dyDescent="0.25"/>
    <row r="359" s="188" customFormat="1" x14ac:dyDescent="0.25"/>
    <row r="360" s="188" customFormat="1" x14ac:dyDescent="0.25"/>
    <row r="361" s="188" customFormat="1" x14ac:dyDescent="0.25"/>
    <row r="362" s="188" customFormat="1" x14ac:dyDescent="0.25"/>
    <row r="363" s="188" customFormat="1" x14ac:dyDescent="0.25"/>
    <row r="364" s="188" customFormat="1" x14ac:dyDescent="0.25"/>
    <row r="365" s="188" customFormat="1" x14ac:dyDescent="0.25"/>
    <row r="366" s="188" customFormat="1" x14ac:dyDescent="0.25"/>
    <row r="367" s="188" customFormat="1" x14ac:dyDescent="0.25"/>
    <row r="368" s="188" customFormat="1" x14ac:dyDescent="0.25"/>
    <row r="369" s="188" customFormat="1" x14ac:dyDescent="0.25"/>
    <row r="370" s="188" customFormat="1" x14ac:dyDescent="0.25"/>
    <row r="371" s="188" customFormat="1" x14ac:dyDescent="0.25"/>
    <row r="372" s="188" customFormat="1" x14ac:dyDescent="0.25"/>
    <row r="373" s="188" customFormat="1" x14ac:dyDescent="0.25"/>
    <row r="374" s="188" customFormat="1" x14ac:dyDescent="0.25"/>
    <row r="375" s="188" customFormat="1" x14ac:dyDescent="0.25"/>
    <row r="376" s="188" customFormat="1" x14ac:dyDescent="0.25"/>
    <row r="377" s="188" customFormat="1" x14ac:dyDescent="0.25"/>
    <row r="378" s="188" customFormat="1" x14ac:dyDescent="0.25"/>
    <row r="379" s="188" customFormat="1" x14ac:dyDescent="0.25"/>
    <row r="380" s="188" customFormat="1" x14ac:dyDescent="0.25"/>
    <row r="381" s="188" customFormat="1" x14ac:dyDescent="0.25"/>
    <row r="382" s="188" customFormat="1" x14ac:dyDescent="0.25"/>
    <row r="383" s="188" customFormat="1" x14ac:dyDescent="0.25"/>
    <row r="384" s="188" customFormat="1" x14ac:dyDescent="0.25"/>
    <row r="385" s="188" customFormat="1" x14ac:dyDescent="0.25"/>
    <row r="386" s="188" customFormat="1" x14ac:dyDescent="0.25"/>
    <row r="387" s="188" customFormat="1" x14ac:dyDescent="0.25"/>
    <row r="388" s="188" customFormat="1" x14ac:dyDescent="0.25"/>
    <row r="389" s="188" customFormat="1" x14ac:dyDescent="0.25"/>
    <row r="390" s="188" customFormat="1" x14ac:dyDescent="0.25"/>
    <row r="391" s="188" customFormat="1" x14ac:dyDescent="0.25"/>
    <row r="392" s="188" customFormat="1" x14ac:dyDescent="0.25"/>
    <row r="393" s="188" customFormat="1" x14ac:dyDescent="0.25"/>
    <row r="394" s="188" customFormat="1" x14ac:dyDescent="0.25"/>
    <row r="395" s="188" customFormat="1" x14ac:dyDescent="0.25"/>
    <row r="396" s="188" customFormat="1" x14ac:dyDescent="0.25"/>
    <row r="397" s="188" customFormat="1" x14ac:dyDescent="0.25"/>
    <row r="398" s="188" customFormat="1" x14ac:dyDescent="0.25"/>
    <row r="399" s="188" customFormat="1" x14ac:dyDescent="0.25"/>
    <row r="400" s="188" customFormat="1" x14ac:dyDescent="0.25"/>
    <row r="401" s="188" customFormat="1" x14ac:dyDescent="0.25"/>
    <row r="402" s="188" customFormat="1" x14ac:dyDescent="0.25"/>
    <row r="403" s="188" customFormat="1" x14ac:dyDescent="0.25"/>
    <row r="404" s="188" customFormat="1" x14ac:dyDescent="0.25"/>
    <row r="405" s="188" customFormat="1" x14ac:dyDescent="0.25"/>
    <row r="406" s="188" customFormat="1" x14ac:dyDescent="0.25"/>
    <row r="407" s="188" customFormat="1" x14ac:dyDescent="0.25"/>
    <row r="408" s="188" customFormat="1" x14ac:dyDescent="0.25"/>
    <row r="409" s="188" customFormat="1" x14ac:dyDescent="0.25"/>
    <row r="410" s="188" customFormat="1" x14ac:dyDescent="0.25"/>
    <row r="411" s="188" customFormat="1" x14ac:dyDescent="0.25"/>
    <row r="412" s="188" customFormat="1" x14ac:dyDescent="0.25"/>
    <row r="413" s="188" customFormat="1" x14ac:dyDescent="0.25"/>
    <row r="414" s="188" customFormat="1" x14ac:dyDescent="0.25"/>
    <row r="415" s="188" customFormat="1" x14ac:dyDescent="0.25"/>
    <row r="416" s="188" customFormat="1" x14ac:dyDescent="0.25"/>
    <row r="417" s="188" customFormat="1" x14ac:dyDescent="0.25"/>
    <row r="418" s="188" customFormat="1" x14ac:dyDescent="0.25"/>
    <row r="419" s="188" customFormat="1" x14ac:dyDescent="0.25"/>
    <row r="420" s="188" customFormat="1" x14ac:dyDescent="0.25"/>
    <row r="421" s="188" customFormat="1" x14ac:dyDescent="0.25"/>
    <row r="422" s="188" customFormat="1" x14ac:dyDescent="0.25"/>
    <row r="423" s="188" customFormat="1" x14ac:dyDescent="0.25"/>
    <row r="424" s="188" customFormat="1" x14ac:dyDescent="0.25"/>
    <row r="425" s="188" customFormat="1" x14ac:dyDescent="0.25"/>
    <row r="426" s="188" customFormat="1" x14ac:dyDescent="0.25"/>
    <row r="427" s="188" customFormat="1" x14ac:dyDescent="0.25"/>
    <row r="428" s="188" customFormat="1" x14ac:dyDescent="0.25"/>
    <row r="429" s="188" customFormat="1" x14ac:dyDescent="0.25"/>
    <row r="430" s="188" customFormat="1" x14ac:dyDescent="0.25"/>
    <row r="431" s="188" customFormat="1" x14ac:dyDescent="0.25"/>
    <row r="432" s="188" customFormat="1" x14ac:dyDescent="0.25"/>
    <row r="433" s="188" customFormat="1" x14ac:dyDescent="0.25"/>
    <row r="434" s="188" customFormat="1" x14ac:dyDescent="0.25"/>
    <row r="435" s="188" customFormat="1" x14ac:dyDescent="0.25"/>
    <row r="436" s="188" customFormat="1" x14ac:dyDescent="0.25"/>
    <row r="437" s="188" customFormat="1" x14ac:dyDescent="0.25"/>
    <row r="438" s="188" customFormat="1" x14ac:dyDescent="0.25"/>
    <row r="439" s="188" customFormat="1" x14ac:dyDescent="0.25"/>
    <row r="440" s="188" customFormat="1" x14ac:dyDescent="0.25"/>
    <row r="441" s="188" customFormat="1" x14ac:dyDescent="0.25"/>
    <row r="442" s="188" customFormat="1" x14ac:dyDescent="0.25"/>
    <row r="443" s="188" customFormat="1" x14ac:dyDescent="0.25"/>
    <row r="444" s="188" customFormat="1" x14ac:dyDescent="0.25"/>
    <row r="445" s="188" customFormat="1" x14ac:dyDescent="0.25"/>
    <row r="446" s="188" customFormat="1" x14ac:dyDescent="0.25"/>
    <row r="447" s="188" customFormat="1" x14ac:dyDescent="0.25"/>
    <row r="448" s="188" customFormat="1" x14ac:dyDescent="0.25"/>
    <row r="449" s="188" customFormat="1" x14ac:dyDescent="0.25"/>
    <row r="450" s="188" customFormat="1" x14ac:dyDescent="0.25"/>
    <row r="451" s="188" customFormat="1" x14ac:dyDescent="0.25"/>
    <row r="452" s="188" customFormat="1" x14ac:dyDescent="0.25"/>
    <row r="453" s="188" customFormat="1" x14ac:dyDescent="0.25"/>
    <row r="454" s="188" customFormat="1" x14ac:dyDescent="0.25"/>
    <row r="455" s="188" customFormat="1" x14ac:dyDescent="0.25"/>
    <row r="456" s="188" customFormat="1" x14ac:dyDescent="0.25"/>
    <row r="457" s="188" customFormat="1" x14ac:dyDescent="0.25"/>
    <row r="458" s="188" customFormat="1" x14ac:dyDescent="0.25"/>
    <row r="459" s="188" customFormat="1" x14ac:dyDescent="0.25"/>
    <row r="460" s="188" customFormat="1" x14ac:dyDescent="0.25"/>
    <row r="461" s="188" customFormat="1" x14ac:dyDescent="0.25"/>
    <row r="462" s="188" customFormat="1" x14ac:dyDescent="0.25"/>
    <row r="463" s="188" customFormat="1" x14ac:dyDescent="0.25"/>
    <row r="464" s="188" customFormat="1" x14ac:dyDescent="0.25"/>
    <row r="465" s="188" customFormat="1" x14ac:dyDescent="0.25"/>
    <row r="466" s="188" customFormat="1" x14ac:dyDescent="0.25"/>
    <row r="467" s="188" customFormat="1" x14ac:dyDescent="0.25"/>
    <row r="468" s="188" customFormat="1" x14ac:dyDescent="0.25"/>
    <row r="469" s="188" customFormat="1" x14ac:dyDescent="0.25"/>
    <row r="470" s="188" customFormat="1" x14ac:dyDescent="0.25"/>
    <row r="471" s="188" customFormat="1" x14ac:dyDescent="0.25"/>
    <row r="472" s="188" customFormat="1" x14ac:dyDescent="0.25"/>
    <row r="473" s="188" customFormat="1" x14ac:dyDescent="0.25"/>
    <row r="474" s="188" customFormat="1" x14ac:dyDescent="0.25"/>
    <row r="475" s="188" customFormat="1" x14ac:dyDescent="0.25"/>
    <row r="476" s="188" customFormat="1" x14ac:dyDescent="0.25"/>
    <row r="477" s="188" customFormat="1" x14ac:dyDescent="0.25"/>
    <row r="478" s="188" customFormat="1" x14ac:dyDescent="0.25"/>
    <row r="479" s="188" customFormat="1" x14ac:dyDescent="0.25"/>
    <row r="480" s="188" customFormat="1" x14ac:dyDescent="0.25"/>
    <row r="481" s="188" customFormat="1" x14ac:dyDescent="0.25"/>
    <row r="482" s="188" customFormat="1" x14ac:dyDescent="0.25"/>
    <row r="483" s="188" customFormat="1" x14ac:dyDescent="0.25"/>
    <row r="484" s="188" customFormat="1" x14ac:dyDescent="0.25"/>
    <row r="485" s="188" customFormat="1" x14ac:dyDescent="0.25"/>
    <row r="486" s="188" customFormat="1" x14ac:dyDescent="0.25"/>
    <row r="487" s="188" customFormat="1" x14ac:dyDescent="0.25"/>
    <row r="488" s="188" customFormat="1" x14ac:dyDescent="0.25"/>
    <row r="489" s="188" customFormat="1" x14ac:dyDescent="0.25"/>
    <row r="490" s="188" customFormat="1" x14ac:dyDescent="0.25"/>
    <row r="491" s="188" customFormat="1" x14ac:dyDescent="0.25"/>
    <row r="492" s="188" customFormat="1" x14ac:dyDescent="0.25"/>
    <row r="493" s="188" customFormat="1" x14ac:dyDescent="0.25"/>
    <row r="494" s="188" customFormat="1" x14ac:dyDescent="0.25"/>
    <row r="495" s="188" customFormat="1" x14ac:dyDescent="0.25"/>
    <row r="496" s="188" customFormat="1" x14ac:dyDescent="0.25"/>
    <row r="497" s="188" customFormat="1" x14ac:dyDescent="0.25"/>
    <row r="498" s="188" customFormat="1" x14ac:dyDescent="0.25"/>
    <row r="499" s="188" customFormat="1" x14ac:dyDescent="0.25"/>
    <row r="500" s="188" customFormat="1" x14ac:dyDescent="0.25"/>
    <row r="501" s="188" customFormat="1" x14ac:dyDescent="0.25"/>
    <row r="502" s="188" customFormat="1" x14ac:dyDescent="0.25"/>
    <row r="503" s="188" customFormat="1" x14ac:dyDescent="0.25"/>
    <row r="504" s="188" customFormat="1" x14ac:dyDescent="0.25"/>
    <row r="505" s="188" customFormat="1" x14ac:dyDescent="0.25"/>
    <row r="506" s="188" customFormat="1" x14ac:dyDescent="0.25"/>
    <row r="507" s="188" customFormat="1" x14ac:dyDescent="0.25"/>
    <row r="508" s="188" customFormat="1" x14ac:dyDescent="0.25"/>
    <row r="509" s="188" customFormat="1" x14ac:dyDescent="0.25"/>
    <row r="510" s="188" customFormat="1" x14ac:dyDescent="0.25"/>
    <row r="511" s="188" customFormat="1" x14ac:dyDescent="0.25"/>
    <row r="512" s="188" customFormat="1" x14ac:dyDescent="0.25"/>
    <row r="513" s="188" customFormat="1" x14ac:dyDescent="0.25"/>
    <row r="514" s="188" customFormat="1" x14ac:dyDescent="0.25"/>
    <row r="515" s="188" customFormat="1" x14ac:dyDescent="0.25"/>
    <row r="516" s="188" customFormat="1" x14ac:dyDescent="0.25"/>
    <row r="517" s="188" customFormat="1" x14ac:dyDescent="0.25"/>
    <row r="518" s="188" customFormat="1" x14ac:dyDescent="0.25"/>
    <row r="519" s="188" customFormat="1" x14ac:dyDescent="0.25"/>
    <row r="520" s="188" customFormat="1" x14ac:dyDescent="0.25"/>
    <row r="521" s="188" customFormat="1" x14ac:dyDescent="0.25"/>
    <row r="522" s="188" customFormat="1" x14ac:dyDescent="0.25"/>
    <row r="523" s="188" customFormat="1" x14ac:dyDescent="0.25"/>
    <row r="524" s="188" customFormat="1" x14ac:dyDescent="0.25"/>
    <row r="525" s="188" customFormat="1" x14ac:dyDescent="0.25"/>
    <row r="526" s="188" customFormat="1" x14ac:dyDescent="0.25"/>
    <row r="527" s="188" customFormat="1" x14ac:dyDescent="0.25"/>
    <row r="528" s="188" customFormat="1" x14ac:dyDescent="0.25"/>
    <row r="529" s="188" customFormat="1" x14ac:dyDescent="0.25"/>
    <row r="530" s="188" customFormat="1" x14ac:dyDescent="0.25"/>
    <row r="531" s="188" customFormat="1" x14ac:dyDescent="0.25"/>
    <row r="532" s="188" customFormat="1" x14ac:dyDescent="0.25"/>
    <row r="533" s="188" customFormat="1" x14ac:dyDescent="0.25"/>
    <row r="534" s="188" customFormat="1" x14ac:dyDescent="0.25"/>
    <row r="535" s="188" customFormat="1" x14ac:dyDescent="0.25"/>
    <row r="536" s="188" customFormat="1" x14ac:dyDescent="0.25"/>
    <row r="537" s="188" customFormat="1" x14ac:dyDescent="0.25"/>
    <row r="538" s="188" customFormat="1" x14ac:dyDescent="0.25"/>
    <row r="539" s="188" customFormat="1" x14ac:dyDescent="0.25"/>
    <row r="540" s="188" customFormat="1" x14ac:dyDescent="0.25"/>
    <row r="541" s="188" customFormat="1" x14ac:dyDescent="0.25"/>
    <row r="542" s="188" customFormat="1" x14ac:dyDescent="0.25"/>
    <row r="543" s="188" customFormat="1" x14ac:dyDescent="0.25"/>
    <row r="544" s="188" customFormat="1" x14ac:dyDescent="0.25"/>
    <row r="545" s="188" customFormat="1" x14ac:dyDescent="0.25"/>
    <row r="546" s="188" customFormat="1" x14ac:dyDescent="0.25"/>
    <row r="547" s="188" customFormat="1" x14ac:dyDescent="0.25"/>
    <row r="548" s="188" customFormat="1" x14ac:dyDescent="0.25"/>
    <row r="549" s="188" customFormat="1" x14ac:dyDescent="0.25"/>
    <row r="550" s="188" customFormat="1" x14ac:dyDescent="0.25"/>
    <row r="551" s="188" customFormat="1" x14ac:dyDescent="0.25"/>
    <row r="552" s="188" customFormat="1" x14ac:dyDescent="0.25"/>
    <row r="553" s="188" customFormat="1" x14ac:dyDescent="0.25"/>
    <row r="554" s="188" customFormat="1" x14ac:dyDescent="0.25"/>
    <row r="555" s="188" customFormat="1" x14ac:dyDescent="0.25"/>
    <row r="556" s="188" customFormat="1" x14ac:dyDescent="0.25"/>
    <row r="557" s="188" customFormat="1" x14ac:dyDescent="0.25"/>
    <row r="558" s="188" customFormat="1" x14ac:dyDescent="0.25"/>
    <row r="559" s="188" customFormat="1" x14ac:dyDescent="0.25"/>
    <row r="560" s="188" customFormat="1" x14ac:dyDescent="0.25"/>
    <row r="561" s="188" customFormat="1" x14ac:dyDescent="0.25"/>
    <row r="562" s="188" customFormat="1" x14ac:dyDescent="0.25"/>
    <row r="563" s="188" customFormat="1" x14ac:dyDescent="0.25"/>
    <row r="564" s="188" customFormat="1" x14ac:dyDescent="0.25"/>
    <row r="565" s="188" customFormat="1" x14ac:dyDescent="0.25"/>
    <row r="566" s="188" customFormat="1" x14ac:dyDescent="0.25"/>
    <row r="567" s="188" customFormat="1" x14ac:dyDescent="0.25"/>
    <row r="568" s="188" customFormat="1" x14ac:dyDescent="0.25"/>
    <row r="569" s="188" customFormat="1" x14ac:dyDescent="0.25"/>
    <row r="570" s="188" customFormat="1" x14ac:dyDescent="0.25"/>
    <row r="571" s="188" customFormat="1" x14ac:dyDescent="0.25"/>
    <row r="572" s="188" customFormat="1" x14ac:dyDescent="0.25"/>
    <row r="573" s="188" customFormat="1" x14ac:dyDescent="0.25"/>
    <row r="574" s="188" customFormat="1" x14ac:dyDescent="0.25"/>
    <row r="575" s="188" customFormat="1" x14ac:dyDescent="0.25"/>
    <row r="576" s="188" customFormat="1" x14ac:dyDescent="0.25"/>
    <row r="577" s="188" customFormat="1" x14ac:dyDescent="0.25"/>
    <row r="578" s="188" customFormat="1" x14ac:dyDescent="0.25"/>
    <row r="579" s="188" customFormat="1" x14ac:dyDescent="0.25"/>
    <row r="580" s="188" customFormat="1" x14ac:dyDescent="0.25"/>
    <row r="581" s="188" customFormat="1" x14ac:dyDescent="0.25"/>
    <row r="582" s="188" customFormat="1" x14ac:dyDescent="0.25"/>
    <row r="583" s="188" customFormat="1" x14ac:dyDescent="0.25"/>
    <row r="584" s="188" customFormat="1" x14ac:dyDescent="0.25"/>
    <row r="585" s="188" customFormat="1" x14ac:dyDescent="0.25"/>
    <row r="586" s="188" customFormat="1" x14ac:dyDescent="0.25"/>
    <row r="587" s="188" customFormat="1" x14ac:dyDescent="0.25"/>
    <row r="588" s="188" customFormat="1" x14ac:dyDescent="0.25"/>
    <row r="589" s="188" customFormat="1" x14ac:dyDescent="0.25"/>
    <row r="590" s="188" customFormat="1" x14ac:dyDescent="0.25"/>
    <row r="591" s="188" customFormat="1" x14ac:dyDescent="0.25"/>
    <row r="592" s="188" customFormat="1" x14ac:dyDescent="0.25"/>
    <row r="593" s="188" customFormat="1" x14ac:dyDescent="0.25"/>
    <row r="594" s="188" customFormat="1" x14ac:dyDescent="0.25"/>
    <row r="595" s="188" customFormat="1" x14ac:dyDescent="0.25"/>
    <row r="596" s="188" customFormat="1" x14ac:dyDescent="0.25"/>
    <row r="597" s="188" customFormat="1" x14ac:dyDescent="0.25"/>
    <row r="598" s="188" customFormat="1" x14ac:dyDescent="0.25"/>
    <row r="599" s="188" customFormat="1" x14ac:dyDescent="0.25"/>
    <row r="600" s="188" customFormat="1" x14ac:dyDescent="0.25"/>
    <row r="601" s="188" customFormat="1" x14ac:dyDescent="0.25"/>
    <row r="602" s="188" customFormat="1" x14ac:dyDescent="0.25"/>
    <row r="603" s="188" customFormat="1" x14ac:dyDescent="0.25"/>
    <row r="604" s="188" customFormat="1" x14ac:dyDescent="0.25"/>
    <row r="605" s="188" customFormat="1" x14ac:dyDescent="0.25"/>
    <row r="606" s="188" customFormat="1" x14ac:dyDescent="0.25"/>
    <row r="607" s="188" customFormat="1" x14ac:dyDescent="0.25"/>
    <row r="608" s="188" customFormat="1" x14ac:dyDescent="0.25"/>
    <row r="609" s="188" customFormat="1" x14ac:dyDescent="0.25"/>
    <row r="610" s="188" customFormat="1" x14ac:dyDescent="0.25"/>
    <row r="611" s="188" customFormat="1" x14ac:dyDescent="0.25"/>
    <row r="612" s="188" customFormat="1" x14ac:dyDescent="0.25"/>
    <row r="613" s="188" customFormat="1" x14ac:dyDescent="0.25"/>
    <row r="614" s="188" customFormat="1" x14ac:dyDescent="0.25"/>
    <row r="615" s="188" customFormat="1" x14ac:dyDescent="0.25"/>
    <row r="616" s="188" customFormat="1" x14ac:dyDescent="0.25"/>
    <row r="617" s="188" customFormat="1" x14ac:dyDescent="0.25"/>
    <row r="618" s="188" customFormat="1" x14ac:dyDescent="0.25"/>
    <row r="619" s="188" customFormat="1" x14ac:dyDescent="0.25"/>
    <row r="620" s="188" customFormat="1" x14ac:dyDescent="0.25"/>
    <row r="621" s="188" customFormat="1" x14ac:dyDescent="0.25"/>
    <row r="622" s="188" customFormat="1" x14ac:dyDescent="0.25"/>
    <row r="623" s="188" customFormat="1" x14ac:dyDescent="0.25"/>
    <row r="624" s="188" customFormat="1" x14ac:dyDescent="0.25"/>
    <row r="625" s="188" customFormat="1" x14ac:dyDescent="0.25"/>
    <row r="626" s="188" customFormat="1" x14ac:dyDescent="0.25"/>
    <row r="627" s="188" customFormat="1" x14ac:dyDescent="0.25"/>
    <row r="628" s="188" customFormat="1" x14ac:dyDescent="0.25"/>
    <row r="629" s="188" customFormat="1" x14ac:dyDescent="0.25"/>
    <row r="630" s="188" customFormat="1" x14ac:dyDescent="0.25"/>
    <row r="631" s="188" customFormat="1" x14ac:dyDescent="0.25"/>
    <row r="632" s="188" customFormat="1" x14ac:dyDescent="0.25"/>
    <row r="633" s="188" customFormat="1" x14ac:dyDescent="0.25"/>
    <row r="634" s="188" customFormat="1" x14ac:dyDescent="0.25"/>
    <row r="635" s="188" customFormat="1" x14ac:dyDescent="0.25"/>
    <row r="636" s="188" customFormat="1" x14ac:dyDescent="0.25"/>
    <row r="637" s="188" customFormat="1" x14ac:dyDescent="0.25"/>
    <row r="638" s="188" customFormat="1" x14ac:dyDescent="0.25"/>
    <row r="639" s="188" customFormat="1" x14ac:dyDescent="0.25"/>
    <row r="640" s="188" customFormat="1" x14ac:dyDescent="0.25"/>
    <row r="641" s="188" customFormat="1" x14ac:dyDescent="0.25"/>
    <row r="642" s="188" customFormat="1" x14ac:dyDescent="0.25"/>
    <row r="643" s="188" customFormat="1" x14ac:dyDescent="0.25"/>
    <row r="644" s="188" customFormat="1" x14ac:dyDescent="0.25"/>
    <row r="645" s="188" customFormat="1" x14ac:dyDescent="0.25"/>
    <row r="646" s="188" customFormat="1" x14ac:dyDescent="0.25"/>
    <row r="647" s="188" customFormat="1" x14ac:dyDescent="0.25"/>
    <row r="648" s="188" customFormat="1" x14ac:dyDescent="0.25"/>
    <row r="649" s="188" customFormat="1" x14ac:dyDescent="0.25"/>
    <row r="650" s="188" customFormat="1" x14ac:dyDescent="0.25"/>
    <row r="651" s="188" customFormat="1" x14ac:dyDescent="0.25"/>
    <row r="652" s="188" customFormat="1" x14ac:dyDescent="0.25"/>
    <row r="653" s="188" customFormat="1" x14ac:dyDescent="0.25"/>
    <row r="654" s="188" customFormat="1" x14ac:dyDescent="0.25"/>
    <row r="655" s="188" customFormat="1" x14ac:dyDescent="0.25"/>
    <row r="656" s="188" customFormat="1" x14ac:dyDescent="0.25"/>
    <row r="657" s="188" customFormat="1" x14ac:dyDescent="0.25"/>
    <row r="658" s="188" customFormat="1" x14ac:dyDescent="0.25"/>
    <row r="659" s="188" customFormat="1" x14ac:dyDescent="0.25"/>
    <row r="660" s="188" customFormat="1" x14ac:dyDescent="0.25"/>
    <row r="661" s="188" customFormat="1" x14ac:dyDescent="0.25"/>
    <row r="662" s="188" customFormat="1" x14ac:dyDescent="0.25"/>
    <row r="663" s="188" customFormat="1" x14ac:dyDescent="0.25"/>
    <row r="664" s="188" customFormat="1" x14ac:dyDescent="0.25"/>
    <row r="665" s="188" customFormat="1" x14ac:dyDescent="0.25"/>
    <row r="666" s="188" customFormat="1" x14ac:dyDescent="0.25"/>
    <row r="667" s="188" customFormat="1" x14ac:dyDescent="0.25"/>
    <row r="668" s="188" customFormat="1" x14ac:dyDescent="0.25"/>
    <row r="669" s="188" customFormat="1" x14ac:dyDescent="0.25"/>
    <row r="670" s="188" customFormat="1" x14ac:dyDescent="0.25"/>
    <row r="671" s="188" customFormat="1" x14ac:dyDescent="0.25"/>
    <row r="672" s="188" customFormat="1" x14ac:dyDescent="0.25"/>
    <row r="673" s="188" customFormat="1" x14ac:dyDescent="0.25"/>
    <row r="674" s="188" customFormat="1" x14ac:dyDescent="0.25"/>
    <row r="675" s="188" customFormat="1" x14ac:dyDescent="0.25"/>
    <row r="676" s="188" customFormat="1" x14ac:dyDescent="0.25"/>
    <row r="677" s="188" customFormat="1" x14ac:dyDescent="0.25"/>
    <row r="678" s="188" customFormat="1" x14ac:dyDescent="0.25"/>
    <row r="679" s="188" customFormat="1" x14ac:dyDescent="0.25"/>
    <row r="680" s="188" customFormat="1" x14ac:dyDescent="0.25"/>
    <row r="681" s="188" customFormat="1" x14ac:dyDescent="0.25"/>
    <row r="682" s="188" customFormat="1" x14ac:dyDescent="0.25"/>
    <row r="683" s="188" customFormat="1" x14ac:dyDescent="0.25"/>
    <row r="684" s="188" customFormat="1" x14ac:dyDescent="0.25"/>
    <row r="685" s="188" customFormat="1" x14ac:dyDescent="0.25"/>
    <row r="686" s="188" customFormat="1" x14ac:dyDescent="0.25"/>
    <row r="687" s="188" customFormat="1" x14ac:dyDescent="0.25"/>
    <row r="688" s="188" customFormat="1" x14ac:dyDescent="0.25"/>
    <row r="689" s="188" customFormat="1" x14ac:dyDescent="0.25"/>
    <row r="690" s="188" customFormat="1" x14ac:dyDescent="0.25"/>
    <row r="691" s="188" customFormat="1" x14ac:dyDescent="0.25"/>
    <row r="692" s="188" customFormat="1" x14ac:dyDescent="0.25"/>
    <row r="693" s="188" customFormat="1" x14ac:dyDescent="0.25"/>
    <row r="694" s="188" customFormat="1" x14ac:dyDescent="0.25"/>
    <row r="695" s="188" customFormat="1" x14ac:dyDescent="0.25"/>
    <row r="696" s="188" customFormat="1" x14ac:dyDescent="0.25"/>
    <row r="697" s="188" customFormat="1" x14ac:dyDescent="0.25"/>
    <row r="698" s="188" customFormat="1" x14ac:dyDescent="0.25"/>
    <row r="699" s="188" customFormat="1" x14ac:dyDescent="0.25"/>
    <row r="700" s="188" customFormat="1" x14ac:dyDescent="0.25"/>
    <row r="701" s="188" customFormat="1" x14ac:dyDescent="0.25"/>
    <row r="702" s="188" customFormat="1" x14ac:dyDescent="0.25"/>
    <row r="703" s="188" customFormat="1" x14ac:dyDescent="0.25"/>
    <row r="704" s="188" customFormat="1" x14ac:dyDescent="0.25"/>
    <row r="705" s="188" customFormat="1" x14ac:dyDescent="0.25"/>
    <row r="706" s="188" customFormat="1" x14ac:dyDescent="0.25"/>
    <row r="707" s="188" customFormat="1" x14ac:dyDescent="0.25"/>
    <row r="708" s="188" customFormat="1" x14ac:dyDescent="0.25"/>
    <row r="709" s="188" customFormat="1" x14ac:dyDescent="0.25"/>
    <row r="710" s="188" customFormat="1" x14ac:dyDescent="0.25"/>
    <row r="711" s="188" customFormat="1" x14ac:dyDescent="0.25"/>
    <row r="712" s="188" customFormat="1" x14ac:dyDescent="0.25"/>
    <row r="713" s="188" customFormat="1" x14ac:dyDescent="0.25"/>
    <row r="714" s="188" customFormat="1" x14ac:dyDescent="0.25"/>
    <row r="715" s="188" customFormat="1" x14ac:dyDescent="0.25"/>
    <row r="716" s="188" customFormat="1" x14ac:dyDescent="0.25"/>
    <row r="717" s="188" customFormat="1" x14ac:dyDescent="0.25"/>
    <row r="718" s="188" customFormat="1" x14ac:dyDescent="0.25"/>
    <row r="719" s="188" customFormat="1" x14ac:dyDescent="0.25"/>
    <row r="720" s="188" customFormat="1" x14ac:dyDescent="0.25"/>
    <row r="721" s="188" customFormat="1" x14ac:dyDescent="0.25"/>
    <row r="722" s="188" customFormat="1" x14ac:dyDescent="0.25"/>
    <row r="723" s="188" customFormat="1" x14ac:dyDescent="0.25"/>
    <row r="724" s="188" customFormat="1" x14ac:dyDescent="0.25"/>
    <row r="725" s="188" customFormat="1" x14ac:dyDescent="0.25"/>
    <row r="726" s="188" customFormat="1" x14ac:dyDescent="0.25"/>
    <row r="727" s="188" customFormat="1" x14ac:dyDescent="0.25"/>
    <row r="728" s="188" customFormat="1" x14ac:dyDescent="0.25"/>
    <row r="729" s="188" customFormat="1" x14ac:dyDescent="0.25"/>
    <row r="730" s="188" customFormat="1" x14ac:dyDescent="0.25"/>
    <row r="731" s="188" customFormat="1" x14ac:dyDescent="0.25"/>
    <row r="732" s="188" customFormat="1" x14ac:dyDescent="0.25"/>
    <row r="733" s="188" customFormat="1" x14ac:dyDescent="0.25"/>
    <row r="734" s="188" customFormat="1" x14ac:dyDescent="0.25"/>
    <row r="735" s="188" customFormat="1" x14ac:dyDescent="0.25"/>
    <row r="736" s="188" customFormat="1" x14ac:dyDescent="0.25"/>
    <row r="737" s="188" customFormat="1" x14ac:dyDescent="0.25"/>
    <row r="738" s="188" customFormat="1" x14ac:dyDescent="0.25"/>
    <row r="739" s="188" customFormat="1" x14ac:dyDescent="0.25"/>
    <row r="740" s="188" customFormat="1" x14ac:dyDescent="0.25"/>
    <row r="741" s="188" customFormat="1" x14ac:dyDescent="0.25"/>
    <row r="742" s="188" customFormat="1" x14ac:dyDescent="0.25"/>
    <row r="743" s="188" customFormat="1" x14ac:dyDescent="0.25"/>
    <row r="744" s="188" customFormat="1" x14ac:dyDescent="0.25"/>
    <row r="745" s="188" customFormat="1" x14ac:dyDescent="0.25"/>
    <row r="746" s="188" customFormat="1" x14ac:dyDescent="0.25"/>
    <row r="747" s="188" customFormat="1" x14ac:dyDescent="0.25"/>
    <row r="748" s="188" customFormat="1" x14ac:dyDescent="0.25"/>
    <row r="749" s="188" customFormat="1" x14ac:dyDescent="0.25"/>
    <row r="750" s="188" customFormat="1" x14ac:dyDescent="0.25"/>
    <row r="751" s="188" customFormat="1" x14ac:dyDescent="0.25"/>
    <row r="752" s="188" customFormat="1" x14ac:dyDescent="0.25"/>
    <row r="753" s="188" customFormat="1" x14ac:dyDescent="0.25"/>
    <row r="754" s="188" customFormat="1" x14ac:dyDescent="0.25"/>
    <row r="755" s="188" customFormat="1" x14ac:dyDescent="0.25"/>
    <row r="756" s="188" customFormat="1" x14ac:dyDescent="0.25"/>
    <row r="757" s="188" customFormat="1" x14ac:dyDescent="0.25"/>
    <row r="758" s="188" customFormat="1" x14ac:dyDescent="0.25"/>
    <row r="759" s="188" customFormat="1" x14ac:dyDescent="0.25"/>
    <row r="760" s="188" customFormat="1" x14ac:dyDescent="0.25"/>
    <row r="761" s="188" customFormat="1" x14ac:dyDescent="0.25"/>
    <row r="762" s="188" customFormat="1" x14ac:dyDescent="0.25"/>
    <row r="763" s="188" customFormat="1" x14ac:dyDescent="0.25"/>
    <row r="764" s="188" customFormat="1" x14ac:dyDescent="0.25"/>
    <row r="765" s="188" customFormat="1" x14ac:dyDescent="0.25"/>
    <row r="766" s="188" customFormat="1" x14ac:dyDescent="0.25"/>
    <row r="767" s="188" customFormat="1" x14ac:dyDescent="0.25"/>
    <row r="768" s="188" customFormat="1" x14ac:dyDescent="0.25"/>
    <row r="769" s="188" customFormat="1" x14ac:dyDescent="0.25"/>
    <row r="770" s="188" customFormat="1" x14ac:dyDescent="0.25"/>
    <row r="771" s="188" customFormat="1" x14ac:dyDescent="0.25"/>
    <row r="772" s="188" customFormat="1" x14ac:dyDescent="0.25"/>
    <row r="773" s="188" customFormat="1" x14ac:dyDescent="0.25"/>
    <row r="774" s="188" customFormat="1" x14ac:dyDescent="0.25"/>
    <row r="775" s="188" customFormat="1" x14ac:dyDescent="0.25"/>
    <row r="776" s="188" customFormat="1" x14ac:dyDescent="0.25"/>
    <row r="777" s="188" customFormat="1" x14ac:dyDescent="0.25"/>
    <row r="778" s="188" customFormat="1" x14ac:dyDescent="0.25"/>
    <row r="779" s="188" customFormat="1" x14ac:dyDescent="0.25"/>
    <row r="780" s="188" customFormat="1" x14ac:dyDescent="0.25"/>
    <row r="781" s="188" customFormat="1" x14ac:dyDescent="0.25"/>
    <row r="782" s="188" customFormat="1" x14ac:dyDescent="0.25"/>
    <row r="783" s="188" customFormat="1" x14ac:dyDescent="0.25"/>
    <row r="784" s="188" customFormat="1" x14ac:dyDescent="0.25"/>
    <row r="785" s="188" customFormat="1" x14ac:dyDescent="0.25"/>
    <row r="786" s="188" customFormat="1" x14ac:dyDescent="0.25"/>
    <row r="787" s="188" customFormat="1" x14ac:dyDescent="0.25"/>
    <row r="788" s="188" customFormat="1" x14ac:dyDescent="0.25"/>
    <row r="789" s="188" customFormat="1" x14ac:dyDescent="0.25"/>
    <row r="790" s="188" customFormat="1" x14ac:dyDescent="0.25"/>
    <row r="791" s="188" customFormat="1" x14ac:dyDescent="0.25"/>
    <row r="792" s="188" customFormat="1" x14ac:dyDescent="0.25"/>
    <row r="793" s="188" customFormat="1" x14ac:dyDescent="0.25"/>
    <row r="794" s="188" customFormat="1" x14ac:dyDescent="0.25"/>
    <row r="795" s="188" customFormat="1" x14ac:dyDescent="0.25"/>
    <row r="796" s="188" customFormat="1" x14ac:dyDescent="0.25"/>
    <row r="797" s="188" customFormat="1" x14ac:dyDescent="0.25"/>
    <row r="798" s="188" customFormat="1" x14ac:dyDescent="0.25"/>
    <row r="799" s="188" customFormat="1" x14ac:dyDescent="0.25"/>
    <row r="800" s="188" customFormat="1" x14ac:dyDescent="0.25"/>
    <row r="801" s="188" customFormat="1" x14ac:dyDescent="0.25"/>
    <row r="802" s="188" customFormat="1" x14ac:dyDescent="0.25"/>
    <row r="803" s="188" customFormat="1" x14ac:dyDescent="0.25"/>
    <row r="804" s="188" customFormat="1" x14ac:dyDescent="0.25"/>
    <row r="805" s="188" customFormat="1" x14ac:dyDescent="0.25"/>
    <row r="806" s="188" customFormat="1" x14ac:dyDescent="0.25"/>
    <row r="807" s="188" customFormat="1" x14ac:dyDescent="0.25"/>
    <row r="808" s="188" customFormat="1" x14ac:dyDescent="0.25"/>
    <row r="809" s="188" customFormat="1" x14ac:dyDescent="0.25"/>
    <row r="810" s="188" customFormat="1" x14ac:dyDescent="0.25"/>
    <row r="811" s="188" customFormat="1" x14ac:dyDescent="0.25"/>
    <row r="812" s="188" customFormat="1" x14ac:dyDescent="0.25"/>
    <row r="813" s="188" customFormat="1" x14ac:dyDescent="0.25"/>
    <row r="814" s="188" customFormat="1" x14ac:dyDescent="0.25"/>
    <row r="815" s="188" customFormat="1" x14ac:dyDescent="0.25"/>
    <row r="816" s="188" customFormat="1" x14ac:dyDescent="0.25"/>
    <row r="817" s="188" customFormat="1" x14ac:dyDescent="0.25"/>
    <row r="818" s="188" customFormat="1" x14ac:dyDescent="0.25"/>
    <row r="819" s="188" customFormat="1" x14ac:dyDescent="0.25"/>
    <row r="820" s="188" customFormat="1" x14ac:dyDescent="0.25"/>
    <row r="821" s="188" customFormat="1" x14ac:dyDescent="0.25"/>
    <row r="822" s="188" customFormat="1" x14ac:dyDescent="0.25"/>
    <row r="823" s="188" customFormat="1" x14ac:dyDescent="0.25"/>
    <row r="824" s="188" customFormat="1" x14ac:dyDescent="0.25"/>
    <row r="825" s="188" customFormat="1" x14ac:dyDescent="0.25"/>
    <row r="826" s="188" customFormat="1" x14ac:dyDescent="0.25"/>
    <row r="827" s="188" customFormat="1" x14ac:dyDescent="0.25"/>
    <row r="828" s="188" customFormat="1" x14ac:dyDescent="0.25"/>
    <row r="829" s="188" customFormat="1" x14ac:dyDescent="0.25"/>
    <row r="830" s="188" customFormat="1" x14ac:dyDescent="0.25"/>
    <row r="831" s="188" customFormat="1" x14ac:dyDescent="0.25"/>
    <row r="832" s="188" customFormat="1" x14ac:dyDescent="0.25"/>
    <row r="833" s="188" customFormat="1" x14ac:dyDescent="0.25"/>
    <row r="834" s="188" customFormat="1" x14ac:dyDescent="0.25"/>
    <row r="835" s="188" customFormat="1" x14ac:dyDescent="0.25"/>
    <row r="836" s="188" customFormat="1" x14ac:dyDescent="0.25"/>
    <row r="837" s="188" customFormat="1" x14ac:dyDescent="0.25"/>
    <row r="838" s="188" customFormat="1" x14ac:dyDescent="0.25"/>
    <row r="839" s="188" customFormat="1" x14ac:dyDescent="0.25"/>
    <row r="840" s="188" customFormat="1" x14ac:dyDescent="0.25"/>
    <row r="841" s="188" customFormat="1" x14ac:dyDescent="0.25"/>
    <row r="842" s="188" customFormat="1" x14ac:dyDescent="0.25"/>
    <row r="843" s="188" customFormat="1" x14ac:dyDescent="0.25"/>
    <row r="844" s="188" customFormat="1" x14ac:dyDescent="0.25"/>
    <row r="845" s="188" customFormat="1" x14ac:dyDescent="0.25"/>
    <row r="846" s="188" customFormat="1" x14ac:dyDescent="0.25"/>
    <row r="847" s="188" customFormat="1" x14ac:dyDescent="0.25"/>
    <row r="848" s="188" customFormat="1" x14ac:dyDescent="0.25"/>
    <row r="849" s="188" customFormat="1" x14ac:dyDescent="0.25"/>
    <row r="850" s="188" customFormat="1" x14ac:dyDescent="0.25"/>
    <row r="851" s="188" customFormat="1" x14ac:dyDescent="0.25"/>
    <row r="852" s="188" customFormat="1" x14ac:dyDescent="0.25"/>
    <row r="853" s="188" customFormat="1" x14ac:dyDescent="0.25"/>
    <row r="854" s="188" customFormat="1" x14ac:dyDescent="0.25"/>
    <row r="855" s="188" customFormat="1" x14ac:dyDescent="0.25"/>
    <row r="856" s="188" customFormat="1" x14ac:dyDescent="0.25"/>
    <row r="857" s="188" customFormat="1" x14ac:dyDescent="0.25"/>
    <row r="858" s="188" customFormat="1" x14ac:dyDescent="0.25"/>
    <row r="859" s="188" customFormat="1" x14ac:dyDescent="0.25"/>
    <row r="860" s="188" customFormat="1" x14ac:dyDescent="0.25"/>
    <row r="861" s="188" customFormat="1" x14ac:dyDescent="0.25"/>
    <row r="862" s="188" customFormat="1" x14ac:dyDescent="0.25"/>
    <row r="863" s="188" customFormat="1" x14ac:dyDescent="0.25"/>
    <row r="864" s="188" customFormat="1" x14ac:dyDescent="0.25"/>
    <row r="865" s="188" customFormat="1" x14ac:dyDescent="0.25"/>
    <row r="866" s="188" customFormat="1" x14ac:dyDescent="0.25"/>
    <row r="867" s="188" customFormat="1" x14ac:dyDescent="0.25"/>
    <row r="868" s="188" customFormat="1" x14ac:dyDescent="0.25"/>
    <row r="869" s="188" customFormat="1" x14ac:dyDescent="0.25"/>
    <row r="870" s="188" customFormat="1" x14ac:dyDescent="0.25"/>
    <row r="871" s="188" customFormat="1" x14ac:dyDescent="0.25"/>
    <row r="872" s="188" customFormat="1" x14ac:dyDescent="0.25"/>
    <row r="873" s="188" customFormat="1" x14ac:dyDescent="0.25"/>
    <row r="874" s="188" customFormat="1" x14ac:dyDescent="0.25"/>
    <row r="875" s="188" customFormat="1" x14ac:dyDescent="0.25"/>
    <row r="876" s="188" customFormat="1" x14ac:dyDescent="0.25"/>
    <row r="877" s="188" customFormat="1" x14ac:dyDescent="0.25"/>
    <row r="878" s="188" customFormat="1" x14ac:dyDescent="0.25"/>
    <row r="879" s="188" customFormat="1" x14ac:dyDescent="0.25"/>
    <row r="880" s="188" customFormat="1" x14ac:dyDescent="0.25"/>
    <row r="881" s="188" customFormat="1" x14ac:dyDescent="0.25"/>
    <row r="882" s="188" customFormat="1" x14ac:dyDescent="0.25"/>
    <row r="883" s="188" customFormat="1" x14ac:dyDescent="0.25"/>
    <row r="884" s="188" customFormat="1" x14ac:dyDescent="0.25"/>
    <row r="885" s="188" customFormat="1" x14ac:dyDescent="0.25"/>
    <row r="886" s="188" customFormat="1" x14ac:dyDescent="0.25"/>
    <row r="887" s="188" customFormat="1" x14ac:dyDescent="0.25"/>
    <row r="888" s="188" customFormat="1" x14ac:dyDescent="0.25"/>
    <row r="889" s="188" customFormat="1" x14ac:dyDescent="0.25"/>
    <row r="890" s="188" customFormat="1" x14ac:dyDescent="0.25"/>
    <row r="891" s="188" customFormat="1" x14ac:dyDescent="0.25"/>
    <row r="892" s="188" customFormat="1" x14ac:dyDescent="0.25"/>
    <row r="893" s="188" customFormat="1" x14ac:dyDescent="0.25"/>
    <row r="894" s="188" customFormat="1" x14ac:dyDescent="0.25"/>
    <row r="895" s="188" customFormat="1" x14ac:dyDescent="0.25"/>
    <row r="896" s="188" customFormat="1" x14ac:dyDescent="0.25"/>
    <row r="897" s="188" customFormat="1" x14ac:dyDescent="0.25"/>
    <row r="898" s="188" customFormat="1" x14ac:dyDescent="0.25"/>
    <row r="899" s="188" customFormat="1" x14ac:dyDescent="0.25"/>
    <row r="900" s="188" customFormat="1" x14ac:dyDescent="0.25"/>
    <row r="901" s="188" customFormat="1" x14ac:dyDescent="0.25"/>
    <row r="902" s="188" customFormat="1" x14ac:dyDescent="0.25"/>
    <row r="903" s="188" customFormat="1" x14ac:dyDescent="0.25"/>
    <row r="904" s="188" customFormat="1" x14ac:dyDescent="0.25"/>
    <row r="905" s="188" customFormat="1" x14ac:dyDescent="0.25"/>
    <row r="906" s="188" customFormat="1" x14ac:dyDescent="0.25"/>
    <row r="907" s="188" customFormat="1" x14ac:dyDescent="0.25"/>
    <row r="908" s="188" customFormat="1" x14ac:dyDescent="0.25"/>
    <row r="909" s="188" customFormat="1" x14ac:dyDescent="0.25"/>
    <row r="910" s="188" customFormat="1" x14ac:dyDescent="0.25"/>
    <row r="911" s="188" customFormat="1" x14ac:dyDescent="0.25"/>
    <row r="912" s="188" customFormat="1" x14ac:dyDescent="0.25"/>
    <row r="913" s="188" customFormat="1" x14ac:dyDescent="0.25"/>
    <row r="914" s="188" customFormat="1" x14ac:dyDescent="0.25"/>
    <row r="915" s="188" customFormat="1" x14ac:dyDescent="0.25"/>
    <row r="916" s="188" customFormat="1" x14ac:dyDescent="0.25"/>
    <row r="917" s="188" customFormat="1" x14ac:dyDescent="0.25"/>
    <row r="918" s="188" customFormat="1" x14ac:dyDescent="0.25"/>
    <row r="919" s="188" customFormat="1" x14ac:dyDescent="0.25"/>
    <row r="920" s="188" customFormat="1" x14ac:dyDescent="0.25"/>
    <row r="921" s="188" customFormat="1" x14ac:dyDescent="0.25"/>
    <row r="922" s="188" customFormat="1" x14ac:dyDescent="0.25"/>
    <row r="923" s="188" customFormat="1" x14ac:dyDescent="0.25"/>
    <row r="924" s="188" customFormat="1" x14ac:dyDescent="0.25"/>
    <row r="925" s="188" customFormat="1" x14ac:dyDescent="0.25"/>
    <row r="926" s="188" customFormat="1" x14ac:dyDescent="0.25"/>
    <row r="927" s="188" customFormat="1" x14ac:dyDescent="0.25"/>
    <row r="928" s="188" customFormat="1" x14ac:dyDescent="0.25"/>
    <row r="929" s="188" customFormat="1" x14ac:dyDescent="0.25"/>
    <row r="930" s="188" customFormat="1" x14ac:dyDescent="0.25"/>
    <row r="931" s="188" customFormat="1" x14ac:dyDescent="0.25"/>
    <row r="932" s="188" customFormat="1" x14ac:dyDescent="0.25"/>
    <row r="933" s="188" customFormat="1" x14ac:dyDescent="0.25"/>
    <row r="934" s="188" customFormat="1" x14ac:dyDescent="0.25"/>
    <row r="935" s="188" customFormat="1" x14ac:dyDescent="0.25"/>
    <row r="936" s="188" customFormat="1" x14ac:dyDescent="0.25"/>
    <row r="937" s="188" customFormat="1" x14ac:dyDescent="0.25"/>
    <row r="938" s="188" customFormat="1" x14ac:dyDescent="0.25"/>
    <row r="939" s="188" customFormat="1" x14ac:dyDescent="0.25"/>
    <row r="940" s="188" customFormat="1" x14ac:dyDescent="0.25"/>
    <row r="941" s="188" customFormat="1" x14ac:dyDescent="0.25"/>
    <row r="942" s="188" customFormat="1" x14ac:dyDescent="0.25"/>
    <row r="943" s="188" customFormat="1" x14ac:dyDescent="0.25"/>
    <row r="944" s="188" customFormat="1" x14ac:dyDescent="0.25"/>
    <row r="945" s="188" customFormat="1" x14ac:dyDescent="0.25"/>
    <row r="946" s="188" customFormat="1" x14ac:dyDescent="0.25"/>
    <row r="947" s="188" customFormat="1" x14ac:dyDescent="0.25"/>
    <row r="948" s="188" customFormat="1" x14ac:dyDescent="0.25"/>
    <row r="949" s="188" customFormat="1" x14ac:dyDescent="0.25"/>
    <row r="950" s="188" customFormat="1" x14ac:dyDescent="0.25"/>
    <row r="951" s="188" customFormat="1" x14ac:dyDescent="0.25"/>
    <row r="952" s="188" customFormat="1" x14ac:dyDescent="0.25"/>
    <row r="953" s="188" customFormat="1" x14ac:dyDescent="0.25"/>
    <row r="954" s="188" customFormat="1" x14ac:dyDescent="0.25"/>
    <row r="955" s="188" customFormat="1" x14ac:dyDescent="0.25"/>
    <row r="956" s="188" customFormat="1" x14ac:dyDescent="0.25"/>
    <row r="957" s="188" customFormat="1" x14ac:dyDescent="0.25"/>
    <row r="958" s="188" customFormat="1" x14ac:dyDescent="0.25"/>
    <row r="959" s="188" customFormat="1" x14ac:dyDescent="0.25"/>
    <row r="960" s="188" customFormat="1" x14ac:dyDescent="0.25"/>
    <row r="961" s="188" customFormat="1" x14ac:dyDescent="0.25"/>
    <row r="962" s="188" customFormat="1" x14ac:dyDescent="0.25"/>
    <row r="963" s="188" customFormat="1" x14ac:dyDescent="0.25"/>
    <row r="964" s="188" customFormat="1" x14ac:dyDescent="0.25"/>
    <row r="965" s="188" customFormat="1" x14ac:dyDescent="0.25"/>
    <row r="966" s="188" customFormat="1" x14ac:dyDescent="0.25"/>
    <row r="967" s="188" customFormat="1" x14ac:dyDescent="0.25"/>
    <row r="968" s="188" customFormat="1" x14ac:dyDescent="0.25"/>
    <row r="969" s="188" customFormat="1" x14ac:dyDescent="0.25"/>
    <row r="970" s="188" customFormat="1" x14ac:dyDescent="0.25"/>
    <row r="971" s="188" customFormat="1" x14ac:dyDescent="0.25"/>
    <row r="972" s="188" customFormat="1" x14ac:dyDescent="0.25"/>
    <row r="973" s="188" customFormat="1" x14ac:dyDescent="0.25"/>
    <row r="974" s="188" customFormat="1" x14ac:dyDescent="0.25"/>
    <row r="975" s="188" customFormat="1" x14ac:dyDescent="0.25"/>
    <row r="976" s="188" customFormat="1" x14ac:dyDescent="0.25"/>
    <row r="977" s="188" customFormat="1" x14ac:dyDescent="0.25"/>
    <row r="978" s="188" customFormat="1" x14ac:dyDescent="0.25"/>
    <row r="979" s="188" customFormat="1" x14ac:dyDescent="0.25"/>
    <row r="980" s="188" customFormat="1" x14ac:dyDescent="0.25"/>
    <row r="981" s="188" customFormat="1" x14ac:dyDescent="0.25"/>
    <row r="982" s="188" customFormat="1" x14ac:dyDescent="0.25"/>
    <row r="983" s="188" customFormat="1" x14ac:dyDescent="0.25"/>
  </sheetData>
  <sheetProtection formatCells="0" formatColumns="0" formatRows="0" insertColumns="0" insertRows="0" insertHyperlinks="0" deleteColumns="0" deleteRows="0" sort="0" autoFilter="0" pivotTables="0"/>
  <mergeCells count="29">
    <mergeCell ref="Z8:Z9"/>
    <mergeCell ref="M7:U7"/>
    <mergeCell ref="V7:V9"/>
    <mergeCell ref="M8:M9"/>
    <mergeCell ref="N8:P8"/>
    <mergeCell ref="Q8:T8"/>
    <mergeCell ref="U8:U9"/>
    <mergeCell ref="X6:Z7"/>
    <mergeCell ref="AA6:AA9"/>
    <mergeCell ref="A7:A9"/>
    <mergeCell ref="B7:B9"/>
    <mergeCell ref="C7:C9"/>
    <mergeCell ref="D7:D9"/>
    <mergeCell ref="E7:E9"/>
    <mergeCell ref="F7:F9"/>
    <mergeCell ref="G7:G9"/>
    <mergeCell ref="H7:H9"/>
    <mergeCell ref="W6:W9"/>
    <mergeCell ref="I7:I9"/>
    <mergeCell ref="J7:J9"/>
    <mergeCell ref="K7:K9"/>
    <mergeCell ref="L7:L9"/>
    <mergeCell ref="X8:X9"/>
    <mergeCell ref="Y8:Y9"/>
    <mergeCell ref="A1:O1"/>
    <mergeCell ref="A3:T3"/>
    <mergeCell ref="A4:T4"/>
    <mergeCell ref="A6:I6"/>
    <mergeCell ref="J6:V6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6:AD23"/>
  <sheetViews>
    <sheetView topLeftCell="D1" workbookViewId="0">
      <selection sqref="A1:F1"/>
    </sheetView>
  </sheetViews>
  <sheetFormatPr defaultColWidth="9.125" defaultRowHeight="16.3" x14ac:dyDescent="0.3"/>
  <cols>
    <col min="1" max="1" width="4.625" style="1" hidden="1" customWidth="1"/>
    <col min="2" max="2" width="10.625" style="1" hidden="1" customWidth="1"/>
    <col min="3" max="3" width="6.625" style="1" hidden="1" customWidth="1"/>
    <col min="4" max="4" width="40.25" style="1" customWidth="1"/>
    <col min="5" max="5" width="8.875" style="1" hidden="1" customWidth="1"/>
    <col min="6" max="7" width="21.25" style="1" customWidth="1"/>
    <col min="8" max="8" width="2.75" style="1" customWidth="1"/>
    <col min="9" max="9" width="9.625" style="1" customWidth="1"/>
    <col min="10" max="10" width="13.75" style="1" customWidth="1"/>
    <col min="11" max="11" width="13" style="1" customWidth="1"/>
    <col min="12" max="12" width="48.75" style="1" customWidth="1"/>
    <col min="13" max="26" width="9.125" style="1" customWidth="1"/>
    <col min="27" max="28" width="7.75" style="1" customWidth="1"/>
    <col min="29" max="29" width="9.125" style="1" customWidth="1"/>
    <col min="30" max="16384" width="9.125" style="1"/>
  </cols>
  <sheetData>
    <row r="6" spans="1:30" ht="17" thickBot="1" x14ac:dyDescent="0.35"/>
    <row r="7" spans="1:30" ht="16.5" customHeight="1" x14ac:dyDescent="0.3">
      <c r="A7" s="306" t="s">
        <v>185</v>
      </c>
      <c r="B7" s="306" t="s">
        <v>1</v>
      </c>
      <c r="C7" s="306" t="s">
        <v>1</v>
      </c>
      <c r="D7" s="307" t="s">
        <v>8</v>
      </c>
      <c r="E7" s="307" t="s">
        <v>7</v>
      </c>
      <c r="F7" s="307" t="s">
        <v>6</v>
      </c>
      <c r="G7" s="309" t="s">
        <v>5</v>
      </c>
      <c r="H7" s="310" t="s">
        <v>9</v>
      </c>
      <c r="I7" s="297" t="s">
        <v>4</v>
      </c>
      <c r="J7" s="299" t="s">
        <v>3</v>
      </c>
      <c r="K7" s="301" t="s">
        <v>2</v>
      </c>
      <c r="L7" s="303"/>
    </row>
    <row r="8" spans="1:30" ht="16.5" customHeight="1" x14ac:dyDescent="0.3">
      <c r="A8" s="306"/>
      <c r="B8" s="306"/>
      <c r="C8" s="306"/>
      <c r="D8" s="308"/>
      <c r="E8" s="308"/>
      <c r="F8" s="308"/>
      <c r="G8" s="298"/>
      <c r="H8" s="311"/>
      <c r="I8" s="298"/>
      <c r="J8" s="300"/>
      <c r="K8" s="302"/>
      <c r="L8" s="304"/>
    </row>
    <row r="9" spans="1:30" ht="163.55000000000001" customHeight="1" thickBot="1" x14ac:dyDescent="0.35">
      <c r="A9" s="306"/>
      <c r="B9" s="316"/>
      <c r="C9" s="306"/>
      <c r="D9" s="317"/>
      <c r="E9" s="308"/>
      <c r="F9" s="317"/>
      <c r="G9" s="298"/>
      <c r="H9" s="319"/>
      <c r="I9" s="312"/>
      <c r="J9" s="313"/>
      <c r="K9" s="314"/>
      <c r="L9" s="315"/>
      <c r="AD9" s="7">
        <v>4.1666666666666664E-2</v>
      </c>
    </row>
    <row r="10" spans="1:30" ht="17" thickBot="1" x14ac:dyDescent="0.35">
      <c r="A10" s="68">
        <v>1</v>
      </c>
      <c r="B10" s="69">
        <v>2</v>
      </c>
      <c r="C10" s="68">
        <v>3</v>
      </c>
      <c r="D10" s="69">
        <v>4</v>
      </c>
      <c r="E10" s="68">
        <v>5</v>
      </c>
      <c r="F10" s="69">
        <v>6</v>
      </c>
      <c r="G10" s="68">
        <v>7</v>
      </c>
      <c r="H10" s="69">
        <v>8</v>
      </c>
      <c r="I10" s="68">
        <v>9</v>
      </c>
      <c r="J10" s="69">
        <v>10</v>
      </c>
      <c r="K10" s="68">
        <v>11</v>
      </c>
      <c r="L10" s="70"/>
    </row>
    <row r="11" spans="1:30" ht="21.1" customHeight="1" x14ac:dyDescent="0.3">
      <c r="A11" s="9"/>
      <c r="B11" s="71" t="s">
        <v>24</v>
      </c>
      <c r="C11" s="9"/>
      <c r="D11" s="72" t="s">
        <v>433</v>
      </c>
      <c r="E11" s="73">
        <v>0.38</v>
      </c>
      <c r="F11" s="74">
        <v>44390.416666666664</v>
      </c>
      <c r="G11" s="74">
        <v>44390.625</v>
      </c>
      <c r="H11" s="197" t="s">
        <v>434</v>
      </c>
      <c r="I11" s="19">
        <f>(G11-F11)/$AD$9</f>
        <v>5.0000000000582077</v>
      </c>
      <c r="J11" s="75" t="s">
        <v>351</v>
      </c>
      <c r="K11" s="137"/>
      <c r="L11" s="76" t="s">
        <v>435</v>
      </c>
    </row>
    <row r="12" spans="1:30" s="83" customFormat="1" x14ac:dyDescent="0.3">
      <c r="A12" s="5"/>
      <c r="B12" s="77" t="s">
        <v>24</v>
      </c>
      <c r="C12" s="5"/>
      <c r="D12" s="78" t="s">
        <v>436</v>
      </c>
      <c r="E12" s="12" t="s">
        <v>187</v>
      </c>
      <c r="F12" s="79">
        <v>44392.416666666664</v>
      </c>
      <c r="G12" s="79">
        <v>44392.583333333336</v>
      </c>
      <c r="H12" s="80" t="s">
        <v>434</v>
      </c>
      <c r="I12" s="3">
        <f t="shared" ref="I12:I17" si="0">(G12-F12)/$AD$9</f>
        <v>4.0000000001164153</v>
      </c>
      <c r="J12" s="81" t="s">
        <v>437</v>
      </c>
      <c r="K12" s="82"/>
      <c r="L12" s="78" t="s">
        <v>435</v>
      </c>
    </row>
    <row r="13" spans="1:30" s="85" customFormat="1" ht="17" thickBot="1" x14ac:dyDescent="0.35">
      <c r="A13" s="4"/>
      <c r="B13" s="77" t="s">
        <v>24</v>
      </c>
      <c r="C13" s="4"/>
      <c r="D13" s="78" t="s">
        <v>438</v>
      </c>
      <c r="E13" s="12">
        <v>0.38</v>
      </c>
      <c r="F13" s="79">
        <v>44392.645833333336</v>
      </c>
      <c r="G13" s="79">
        <v>44392.770833333336</v>
      </c>
      <c r="H13" s="80" t="s">
        <v>350</v>
      </c>
      <c r="I13" s="3">
        <f t="shared" si="0"/>
        <v>3</v>
      </c>
      <c r="J13" s="4" t="s">
        <v>12</v>
      </c>
      <c r="K13" s="138"/>
      <c r="L13" s="84" t="s">
        <v>439</v>
      </c>
      <c r="AA13" s="31" t="s">
        <v>79</v>
      </c>
      <c r="AB13" s="27" t="s">
        <v>166</v>
      </c>
    </row>
    <row r="14" spans="1:30" ht="17" thickBot="1" x14ac:dyDescent="0.35">
      <c r="A14" s="2"/>
      <c r="B14" s="77" t="s">
        <v>24</v>
      </c>
      <c r="C14" s="2"/>
      <c r="D14" s="78" t="s">
        <v>438</v>
      </c>
      <c r="E14" s="12">
        <v>0.38</v>
      </c>
      <c r="F14" s="79">
        <v>44393.583333333336</v>
      </c>
      <c r="G14" s="79">
        <v>44393.770833333336</v>
      </c>
      <c r="H14" s="80" t="s">
        <v>440</v>
      </c>
      <c r="I14" s="3">
        <f t="shared" si="0"/>
        <v>4.5</v>
      </c>
      <c r="J14" s="4" t="s">
        <v>12</v>
      </c>
      <c r="K14" s="138"/>
      <c r="L14" s="84" t="s">
        <v>439</v>
      </c>
      <c r="AA14" s="31" t="s">
        <v>79</v>
      </c>
      <c r="AB14" s="27" t="s">
        <v>166</v>
      </c>
    </row>
    <row r="15" spans="1:30" ht="17" thickBot="1" x14ac:dyDescent="0.35">
      <c r="A15" s="2"/>
      <c r="B15" s="77" t="s">
        <v>24</v>
      </c>
      <c r="C15" s="2"/>
      <c r="D15" s="78" t="s">
        <v>441</v>
      </c>
      <c r="E15" s="12">
        <v>0.38</v>
      </c>
      <c r="F15" s="79">
        <v>44396.8125</v>
      </c>
      <c r="G15" s="79">
        <v>44396.895833333336</v>
      </c>
      <c r="H15" s="80" t="s">
        <v>350</v>
      </c>
      <c r="I15" s="3">
        <f t="shared" si="0"/>
        <v>2.0000000000582077</v>
      </c>
      <c r="J15" s="2" t="s">
        <v>198</v>
      </c>
      <c r="K15" s="198"/>
      <c r="L15" s="87" t="s">
        <v>442</v>
      </c>
      <c r="AA15" s="31" t="s">
        <v>83</v>
      </c>
      <c r="AB15" s="27" t="s">
        <v>126</v>
      </c>
    </row>
    <row r="16" spans="1:30" x14ac:dyDescent="0.3">
      <c r="A16" s="2"/>
      <c r="B16" s="77" t="s">
        <v>24</v>
      </c>
      <c r="C16" s="2"/>
      <c r="D16" s="78" t="s">
        <v>449</v>
      </c>
      <c r="E16" s="88">
        <v>0.38</v>
      </c>
      <c r="F16" s="79">
        <v>44403.416666666664</v>
      </c>
      <c r="G16" s="79">
        <v>44403.708333333336</v>
      </c>
      <c r="H16" s="80" t="s">
        <v>434</v>
      </c>
      <c r="I16" s="3">
        <f t="shared" si="0"/>
        <v>7.0000000001164153</v>
      </c>
      <c r="J16" s="2" t="s">
        <v>12</v>
      </c>
      <c r="K16" s="139"/>
      <c r="L16" s="84" t="s">
        <v>435</v>
      </c>
    </row>
    <row r="17" spans="1:28" ht="17" thickBot="1" x14ac:dyDescent="0.35">
      <c r="A17" s="2"/>
      <c r="B17" s="77" t="s">
        <v>24</v>
      </c>
      <c r="C17" s="2"/>
      <c r="D17" s="78" t="s">
        <v>443</v>
      </c>
      <c r="E17" s="88">
        <v>0.38</v>
      </c>
      <c r="F17" s="79">
        <v>44406.25</v>
      </c>
      <c r="G17" s="79">
        <v>44406.350694444445</v>
      </c>
      <c r="H17" s="80" t="s">
        <v>350</v>
      </c>
      <c r="I17" s="3">
        <f t="shared" si="0"/>
        <v>2.4166666666860692</v>
      </c>
      <c r="J17" s="2" t="s">
        <v>12</v>
      </c>
      <c r="K17" s="139"/>
      <c r="L17" s="84" t="s">
        <v>444</v>
      </c>
      <c r="AA17" s="31" t="s">
        <v>86</v>
      </c>
      <c r="AB17" s="27" t="s">
        <v>155</v>
      </c>
    </row>
    <row r="18" spans="1:28" x14ac:dyDescent="0.3">
      <c r="A18" s="77"/>
      <c r="B18" s="10" t="s">
        <v>10</v>
      </c>
      <c r="C18" s="2"/>
      <c r="D18" s="4" t="s">
        <v>206</v>
      </c>
      <c r="E18" s="12">
        <v>0.38</v>
      </c>
      <c r="F18" s="6">
        <v>44385.354166666664</v>
      </c>
      <c r="G18" s="6">
        <v>44385.604166666664</v>
      </c>
      <c r="H18" s="13" t="s">
        <v>11</v>
      </c>
      <c r="I18" s="3">
        <f>(G18-F18)/$AD$9</f>
        <v>6</v>
      </c>
      <c r="J18" s="81" t="s">
        <v>190</v>
      </c>
      <c r="K18" s="8"/>
      <c r="L18" s="5" t="s">
        <v>445</v>
      </c>
    </row>
    <row r="19" spans="1:28" ht="31.95" thickBot="1" x14ac:dyDescent="0.35">
      <c r="A19" s="77"/>
      <c r="B19" s="10" t="s">
        <v>10</v>
      </c>
      <c r="D19" s="11" t="s">
        <v>343</v>
      </c>
      <c r="E19" s="12">
        <v>10</v>
      </c>
      <c r="F19" s="6">
        <v>44392.479166666664</v>
      </c>
      <c r="G19" s="6">
        <v>44392.493055555555</v>
      </c>
      <c r="H19" s="13" t="s">
        <v>179</v>
      </c>
      <c r="I19" s="3">
        <f t="shared" ref="I19:I22" si="1">(G19-F19)/$AD$9</f>
        <v>0.33333333337213844</v>
      </c>
      <c r="J19" s="5" t="s">
        <v>12</v>
      </c>
      <c r="K19" s="8"/>
      <c r="L19" s="5" t="s">
        <v>428</v>
      </c>
      <c r="AA19" s="31" t="s">
        <v>98</v>
      </c>
      <c r="AB19" s="27" t="s">
        <v>166</v>
      </c>
    </row>
    <row r="20" spans="1:28" ht="17" thickBot="1" x14ac:dyDescent="0.35">
      <c r="A20" s="77"/>
      <c r="B20" s="10" t="s">
        <v>10</v>
      </c>
      <c r="D20" s="5" t="s">
        <v>345</v>
      </c>
      <c r="E20" s="12">
        <v>10</v>
      </c>
      <c r="F20" s="6">
        <v>44392.559027777781</v>
      </c>
      <c r="G20" s="6">
        <v>44392.668749999997</v>
      </c>
      <c r="H20" s="13" t="s">
        <v>179</v>
      </c>
      <c r="I20" s="3">
        <f t="shared" si="1"/>
        <v>2.6333333331858739</v>
      </c>
      <c r="J20" s="5" t="s">
        <v>12</v>
      </c>
      <c r="K20" s="8"/>
      <c r="L20" s="5" t="s">
        <v>446</v>
      </c>
      <c r="AA20" s="31" t="s">
        <v>79</v>
      </c>
      <c r="AB20" s="27" t="s">
        <v>166</v>
      </c>
    </row>
    <row r="21" spans="1:28" x14ac:dyDescent="0.3">
      <c r="B21" s="10" t="s">
        <v>10</v>
      </c>
      <c r="D21" s="5" t="s">
        <v>345</v>
      </c>
      <c r="E21" s="12">
        <v>10</v>
      </c>
      <c r="F21" s="6">
        <v>44399.451388888891</v>
      </c>
      <c r="G21" s="6">
        <v>44399.576388888891</v>
      </c>
      <c r="H21" s="13" t="s">
        <v>11</v>
      </c>
      <c r="I21" s="3">
        <f t="shared" si="1"/>
        <v>3</v>
      </c>
      <c r="J21" s="5" t="s">
        <v>12</v>
      </c>
      <c r="K21" s="8"/>
      <c r="L21" s="5" t="s">
        <v>447</v>
      </c>
    </row>
    <row r="22" spans="1:28" x14ac:dyDescent="0.3">
      <c r="B22" s="10" t="s">
        <v>10</v>
      </c>
      <c r="D22" s="4" t="s">
        <v>206</v>
      </c>
      <c r="E22" s="12">
        <v>0.38</v>
      </c>
      <c r="F22" s="6">
        <v>44404.625</v>
      </c>
      <c r="G22" s="6">
        <v>44404.6875</v>
      </c>
      <c r="H22" s="13" t="s">
        <v>11</v>
      </c>
      <c r="I22" s="3">
        <f t="shared" si="1"/>
        <v>1.5</v>
      </c>
      <c r="J22" s="81" t="s">
        <v>190</v>
      </c>
      <c r="K22" s="8"/>
      <c r="L22" s="5" t="s">
        <v>448</v>
      </c>
    </row>
    <row r="23" spans="1:28" x14ac:dyDescent="0.3">
      <c r="F23" s="85"/>
    </row>
  </sheetData>
  <mergeCells count="12">
    <mergeCell ref="L7:L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5"/>
  <sheetViews>
    <sheetView workbookViewId="0">
      <selection sqref="A1:F1"/>
    </sheetView>
  </sheetViews>
  <sheetFormatPr defaultRowHeight="14.3" x14ac:dyDescent="0.25"/>
  <cols>
    <col min="1" max="1" width="22.375" customWidth="1"/>
    <col min="2" max="5" width="17" customWidth="1"/>
    <col min="6" max="6" width="11.875" customWidth="1"/>
  </cols>
  <sheetData>
    <row r="1" spans="1:10" ht="15.65" x14ac:dyDescent="0.25">
      <c r="A1" s="343" t="s">
        <v>167</v>
      </c>
      <c r="B1" s="343"/>
      <c r="C1" s="343"/>
      <c r="D1" s="343"/>
      <c r="E1" s="343"/>
      <c r="F1" s="343"/>
    </row>
    <row r="2" spans="1:10" ht="15.65" x14ac:dyDescent="0.25">
      <c r="A2" s="343" t="s">
        <v>175</v>
      </c>
      <c r="B2" s="343"/>
      <c r="C2" s="343"/>
      <c r="D2" s="343"/>
      <c r="E2" s="343"/>
      <c r="F2" s="343"/>
    </row>
    <row r="3" spans="1:10" ht="15.65" x14ac:dyDescent="0.25">
      <c r="A3" s="42"/>
      <c r="B3" s="43"/>
      <c r="C3" s="43"/>
      <c r="D3" s="43"/>
      <c r="E3" s="43"/>
      <c r="F3" s="43"/>
    </row>
    <row r="4" spans="1:10" ht="15.65" x14ac:dyDescent="0.25">
      <c r="A4" s="344" t="s">
        <v>168</v>
      </c>
      <c r="B4" s="344" t="s">
        <v>169</v>
      </c>
      <c r="C4" s="344"/>
      <c r="D4" s="344" t="s">
        <v>170</v>
      </c>
      <c r="E4" s="344"/>
      <c r="F4" s="344" t="s">
        <v>171</v>
      </c>
      <c r="J4" t="s">
        <v>172</v>
      </c>
    </row>
    <row r="5" spans="1:10" ht="18" customHeight="1" x14ac:dyDescent="0.25">
      <c r="A5" s="344"/>
      <c r="B5" s="44" t="s">
        <v>173</v>
      </c>
      <c r="C5" s="44" t="s">
        <v>174</v>
      </c>
      <c r="D5" s="44" t="s">
        <v>173</v>
      </c>
      <c r="E5" s="44" t="s">
        <v>174</v>
      </c>
      <c r="F5" s="344"/>
    </row>
    <row r="6" spans="1:10" s="48" customFormat="1" ht="31.25" x14ac:dyDescent="0.25">
      <c r="A6" s="45" t="str">
        <f>январь!D6</f>
        <v>ТП-2497,ТП-2494 ВЛ-10кВ Маяк</v>
      </c>
      <c r="B6" s="46">
        <f>IF(январь!H6="П",январь!F6,0)</f>
        <v>44214.388888888891</v>
      </c>
      <c r="C6" s="46">
        <f>IF(январь!H6="П",январь!G6,0)</f>
        <v>44214.430555555555</v>
      </c>
      <c r="D6" s="46">
        <f t="shared" ref="D6:E8" si="0">B6</f>
        <v>44214.388888888891</v>
      </c>
      <c r="E6" s="46">
        <f t="shared" si="0"/>
        <v>44214.430555555555</v>
      </c>
      <c r="F6" s="47"/>
      <c r="G6" s="48" t="str">
        <f>январь!H6</f>
        <v>П</v>
      </c>
    </row>
    <row r="7" spans="1:10" s="48" customFormat="1" ht="15.65" x14ac:dyDescent="0.25">
      <c r="A7" s="45" t="str">
        <f>январь!D7</f>
        <v>ф14 10кВ КТП2</v>
      </c>
      <c r="B7" s="46">
        <f>IF(январь!H7="П",январь!F7,0)</f>
        <v>44220.243055555555</v>
      </c>
      <c r="C7" s="46">
        <f>IF(январь!H7="П",январь!G7,0)</f>
        <v>44220.493055555555</v>
      </c>
      <c r="D7" s="46">
        <f t="shared" si="0"/>
        <v>44220.243055555555</v>
      </c>
      <c r="E7" s="46">
        <f t="shared" si="0"/>
        <v>44220.493055555555</v>
      </c>
      <c r="F7" s="47"/>
      <c r="G7" s="48" t="str">
        <f>январь!H7</f>
        <v>П</v>
      </c>
    </row>
    <row r="8" spans="1:10" s="49" customFormat="1" ht="31.25" x14ac:dyDescent="0.25">
      <c r="A8" s="45" t="str">
        <f>январь!D11</f>
        <v>ТП-2,6-14 ВЛ-10кВ  Елатьма</v>
      </c>
      <c r="B8" s="46">
        <f>IF(январь!H11="П",январь!F11,0)</f>
        <v>44225.416666666664</v>
      </c>
      <c r="C8" s="46">
        <f>IF(январь!H11="П",январь!G11,0)</f>
        <v>44225.5</v>
      </c>
      <c r="D8" s="46">
        <f t="shared" si="0"/>
        <v>44225.416666666664</v>
      </c>
      <c r="E8" s="46">
        <f t="shared" si="0"/>
        <v>44225.5</v>
      </c>
      <c r="F8" s="47"/>
      <c r="G8" s="48" t="str">
        <f>январь!H11</f>
        <v>П</v>
      </c>
    </row>
    <row r="9" spans="1:10" x14ac:dyDescent="0.25">
      <c r="B9" s="50"/>
      <c r="C9" s="50"/>
      <c r="D9" s="50"/>
      <c r="E9" s="50"/>
    </row>
    <row r="10" spans="1:10" x14ac:dyDescent="0.25">
      <c r="B10" s="50"/>
      <c r="C10" s="50"/>
      <c r="D10" s="50"/>
      <c r="E10" s="50"/>
    </row>
    <row r="11" spans="1:10" x14ac:dyDescent="0.25">
      <c r="B11" s="50"/>
      <c r="C11" s="50"/>
      <c r="D11" s="50"/>
      <c r="E11" s="50"/>
    </row>
    <row r="12" spans="1:10" x14ac:dyDescent="0.25">
      <c r="B12" s="50"/>
      <c r="C12" s="50"/>
      <c r="D12" s="50"/>
      <c r="E12" s="50"/>
    </row>
    <row r="13" spans="1:10" x14ac:dyDescent="0.25">
      <c r="B13" s="50"/>
      <c r="C13" s="50"/>
      <c r="D13" s="50"/>
      <c r="E13" s="50"/>
    </row>
    <row r="14" spans="1:10" x14ac:dyDescent="0.25">
      <c r="B14" s="50"/>
      <c r="C14" s="50"/>
      <c r="D14" s="50"/>
      <c r="E14" s="50"/>
    </row>
    <row r="15" spans="1:10" x14ac:dyDescent="0.25">
      <c r="B15" s="50"/>
      <c r="C15" s="50"/>
      <c r="D15" s="50"/>
      <c r="E15" s="50"/>
    </row>
  </sheetData>
  <mergeCells count="6">
    <mergeCell ref="A1:F1"/>
    <mergeCell ref="A2:F2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5"/>
  <sheetViews>
    <sheetView workbookViewId="0">
      <selection sqref="A1:F1"/>
    </sheetView>
  </sheetViews>
  <sheetFormatPr defaultRowHeight="14.3" x14ac:dyDescent="0.25"/>
  <cols>
    <col min="1" max="1" width="22.375" customWidth="1"/>
    <col min="2" max="5" width="17" customWidth="1"/>
    <col min="6" max="6" width="11.875" customWidth="1"/>
  </cols>
  <sheetData>
    <row r="1" spans="1:10" ht="15.65" x14ac:dyDescent="0.25">
      <c r="A1" s="343" t="s">
        <v>167</v>
      </c>
      <c r="B1" s="343"/>
      <c r="C1" s="343"/>
      <c r="D1" s="343"/>
      <c r="E1" s="343"/>
      <c r="F1" s="343"/>
    </row>
    <row r="2" spans="1:10" ht="15.65" x14ac:dyDescent="0.25">
      <c r="A2" s="343" t="s">
        <v>175</v>
      </c>
      <c r="B2" s="343"/>
      <c r="C2" s="343"/>
      <c r="D2" s="343"/>
      <c r="E2" s="343"/>
      <c r="F2" s="343"/>
    </row>
    <row r="3" spans="1:10" ht="15.65" x14ac:dyDescent="0.25">
      <c r="A3" s="42"/>
      <c r="B3" s="43"/>
      <c r="C3" s="43"/>
      <c r="D3" s="43"/>
      <c r="E3" s="43"/>
      <c r="F3" s="43"/>
    </row>
    <row r="4" spans="1:10" ht="15.65" x14ac:dyDescent="0.25">
      <c r="A4" s="344" t="s">
        <v>168</v>
      </c>
      <c r="B4" s="344" t="s">
        <v>169</v>
      </c>
      <c r="C4" s="344"/>
      <c r="D4" s="344" t="s">
        <v>170</v>
      </c>
      <c r="E4" s="344"/>
      <c r="F4" s="344" t="s">
        <v>171</v>
      </c>
      <c r="J4" t="s">
        <v>172</v>
      </c>
    </row>
    <row r="5" spans="1:10" ht="18" customHeight="1" x14ac:dyDescent="0.25">
      <c r="A5" s="344"/>
      <c r="B5" s="55" t="s">
        <v>173</v>
      </c>
      <c r="C5" s="55" t="s">
        <v>174</v>
      </c>
      <c r="D5" s="55" t="s">
        <v>173</v>
      </c>
      <c r="E5" s="55" t="s">
        <v>174</v>
      </c>
      <c r="F5" s="344"/>
    </row>
    <row r="6" spans="1:10" s="48" customFormat="1" ht="31.25" x14ac:dyDescent="0.25">
      <c r="A6" s="45" t="str">
        <f>январь!D6</f>
        <v>ТП-2497,ТП-2494 ВЛ-10кВ Маяк</v>
      </c>
      <c r="B6" s="46">
        <f>IF(январь!H6="П",январь!F6,0)</f>
        <v>44214.388888888891</v>
      </c>
      <c r="C6" s="46">
        <f>IF(январь!H6="П",январь!G6,0)</f>
        <v>44214.430555555555</v>
      </c>
      <c r="D6" s="46">
        <f t="shared" ref="D6:E8" si="0">B6</f>
        <v>44214.388888888891</v>
      </c>
      <c r="E6" s="46">
        <f t="shared" si="0"/>
        <v>44214.430555555555</v>
      </c>
      <c r="F6" s="47"/>
      <c r="G6" s="48" t="str">
        <f>январь!H6</f>
        <v>П</v>
      </c>
    </row>
    <row r="7" spans="1:10" s="48" customFormat="1" ht="15.65" x14ac:dyDescent="0.25">
      <c r="A7" s="45" t="str">
        <f>январь!D7</f>
        <v>ф14 10кВ КТП2</v>
      </c>
      <c r="B7" s="46">
        <f>IF(январь!H7="П",январь!F7,0)</f>
        <v>44220.243055555555</v>
      </c>
      <c r="C7" s="46">
        <f>IF(январь!H7="П",январь!G7,0)</f>
        <v>44220.493055555555</v>
      </c>
      <c r="D7" s="46">
        <f t="shared" si="0"/>
        <v>44220.243055555555</v>
      </c>
      <c r="E7" s="46">
        <f t="shared" si="0"/>
        <v>44220.493055555555</v>
      </c>
      <c r="F7" s="47"/>
      <c r="G7" s="48" t="str">
        <f>январь!H7</f>
        <v>П</v>
      </c>
    </row>
    <row r="8" spans="1:10" s="49" customFormat="1" ht="31.25" x14ac:dyDescent="0.25">
      <c r="A8" s="45" t="str">
        <f>январь!D11</f>
        <v>ТП-2,6-14 ВЛ-10кВ  Елатьма</v>
      </c>
      <c r="B8" s="46">
        <f>IF(январь!H11="П",январь!F11,0)</f>
        <v>44225.416666666664</v>
      </c>
      <c r="C8" s="46">
        <f>IF(январь!H11="П",январь!G11,0)</f>
        <v>44225.5</v>
      </c>
      <c r="D8" s="46">
        <f t="shared" si="0"/>
        <v>44225.416666666664</v>
      </c>
      <c r="E8" s="46">
        <f t="shared" si="0"/>
        <v>44225.5</v>
      </c>
      <c r="F8" s="47"/>
      <c r="G8" s="48" t="str">
        <f>январь!H11</f>
        <v>П</v>
      </c>
    </row>
    <row r="9" spans="1:10" x14ac:dyDescent="0.25">
      <c r="B9" s="50"/>
      <c r="C9" s="50"/>
      <c r="D9" s="50"/>
      <c r="E9" s="50"/>
    </row>
    <row r="10" spans="1:10" x14ac:dyDescent="0.25">
      <c r="B10" s="50"/>
      <c r="C10" s="50"/>
      <c r="D10" s="50"/>
      <c r="E10" s="50"/>
    </row>
    <row r="11" spans="1:10" x14ac:dyDescent="0.25">
      <c r="B11" s="50"/>
      <c r="C11" s="50"/>
      <c r="D11" s="50"/>
      <c r="E11" s="50"/>
    </row>
    <row r="12" spans="1:10" x14ac:dyDescent="0.25">
      <c r="B12" s="50"/>
      <c r="C12" s="50"/>
      <c r="D12" s="50"/>
      <c r="E12" s="50"/>
    </row>
    <row r="13" spans="1:10" x14ac:dyDescent="0.25">
      <c r="B13" s="50"/>
      <c r="C13" s="50"/>
      <c r="D13" s="50"/>
      <c r="E13" s="50"/>
    </row>
    <row r="14" spans="1:10" x14ac:dyDescent="0.25">
      <c r="B14" s="50"/>
      <c r="C14" s="50"/>
      <c r="D14" s="50"/>
      <c r="E14" s="50"/>
    </row>
    <row r="15" spans="1:10" x14ac:dyDescent="0.25">
      <c r="B15" s="50"/>
      <c r="C15" s="50"/>
      <c r="D15" s="50"/>
      <c r="E15" s="50"/>
    </row>
  </sheetData>
  <mergeCells count="6">
    <mergeCell ref="A1:F1"/>
    <mergeCell ref="A2:F2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0"/>
  <sheetViews>
    <sheetView workbookViewId="0">
      <selection sqref="A1:F1"/>
    </sheetView>
  </sheetViews>
  <sheetFormatPr defaultRowHeight="14.3" x14ac:dyDescent="0.25"/>
  <cols>
    <col min="1" max="1" width="44.125" customWidth="1"/>
    <col min="2" max="5" width="17" customWidth="1"/>
    <col min="6" max="6" width="11.875" customWidth="1"/>
  </cols>
  <sheetData>
    <row r="1" spans="1:10" ht="15.65" x14ac:dyDescent="0.25">
      <c r="A1" s="343" t="s">
        <v>167</v>
      </c>
      <c r="B1" s="343"/>
      <c r="C1" s="343"/>
      <c r="D1" s="343"/>
      <c r="E1" s="343"/>
      <c r="F1" s="343"/>
    </row>
    <row r="2" spans="1:10" ht="15.65" x14ac:dyDescent="0.25">
      <c r="A2" s="109" t="s">
        <v>213</v>
      </c>
      <c r="B2" s="110">
        <f>B11</f>
        <v>44270.416666666664</v>
      </c>
      <c r="C2" s="108" t="s">
        <v>214</v>
      </c>
      <c r="D2" s="108"/>
      <c r="E2" s="108"/>
      <c r="F2" s="108"/>
    </row>
    <row r="3" spans="1:10" ht="15.65" x14ac:dyDescent="0.25">
      <c r="A3" s="42"/>
      <c r="B3" s="43"/>
      <c r="C3" s="43"/>
      <c r="D3" s="43"/>
      <c r="E3" s="43"/>
      <c r="F3" s="43"/>
    </row>
    <row r="4" spans="1:10" ht="15.65" x14ac:dyDescent="0.25">
      <c r="A4" s="344" t="s">
        <v>168</v>
      </c>
      <c r="B4" s="344" t="s">
        <v>169</v>
      </c>
      <c r="C4" s="344"/>
      <c r="D4" s="344" t="s">
        <v>170</v>
      </c>
      <c r="E4" s="344"/>
      <c r="F4" s="344" t="s">
        <v>171</v>
      </c>
      <c r="J4" t="s">
        <v>172</v>
      </c>
    </row>
    <row r="5" spans="1:10" ht="18" customHeight="1" x14ac:dyDescent="0.25">
      <c r="A5" s="344"/>
      <c r="B5" s="55" t="s">
        <v>173</v>
      </c>
      <c r="C5" s="55" t="s">
        <v>174</v>
      </c>
      <c r="D5" s="55" t="s">
        <v>173</v>
      </c>
      <c r="E5" s="55" t="s">
        <v>174</v>
      </c>
      <c r="F5" s="344"/>
    </row>
    <row r="6" spans="1:10" s="48" customFormat="1" ht="18" hidden="1" customHeight="1" x14ac:dyDescent="0.25">
      <c r="A6" s="45"/>
      <c r="B6" s="46"/>
      <c r="C6" s="46"/>
      <c r="D6" s="46"/>
      <c r="E6" s="46"/>
      <c r="F6" s="47"/>
      <c r="H6" s="48" t="str">
        <f>март!H11</f>
        <v>В</v>
      </c>
    </row>
    <row r="7" spans="1:10" s="48" customFormat="1" ht="18" hidden="1" customHeight="1" x14ac:dyDescent="0.25">
      <c r="A7" s="45"/>
      <c r="B7" s="46"/>
      <c r="C7" s="46"/>
      <c r="D7" s="46"/>
      <c r="E7" s="46"/>
      <c r="F7" s="47"/>
      <c r="H7" s="48" t="str">
        <f>март!H12</f>
        <v>В</v>
      </c>
    </row>
    <row r="8" spans="1:10" s="49" customFormat="1" ht="18" hidden="1" customHeight="1" x14ac:dyDescent="0.25">
      <c r="A8" s="45"/>
      <c r="B8" s="46"/>
      <c r="C8" s="46"/>
      <c r="D8" s="46"/>
      <c r="E8" s="46"/>
      <c r="F8" s="47"/>
      <c r="G8" s="48"/>
      <c r="H8" s="48" t="str">
        <f>март!H13</f>
        <v>В</v>
      </c>
    </row>
    <row r="9" spans="1:10" ht="15.8" hidden="1" customHeight="1" x14ac:dyDescent="0.25">
      <c r="A9" s="45"/>
      <c r="B9" s="46"/>
      <c r="C9" s="46"/>
      <c r="D9" s="46"/>
      <c r="E9" s="46"/>
      <c r="F9" s="47"/>
      <c r="H9" s="48" t="str">
        <f>март!H14</f>
        <v>В</v>
      </c>
    </row>
    <row r="10" spans="1:10" ht="18" hidden="1" customHeight="1" x14ac:dyDescent="0.25">
      <c r="A10" s="45"/>
      <c r="B10" s="46"/>
      <c r="C10" s="46"/>
      <c r="D10" s="46"/>
      <c r="E10" s="46"/>
      <c r="F10" s="47"/>
      <c r="H10" s="48" t="str">
        <f>март!H15</f>
        <v>В</v>
      </c>
    </row>
    <row r="11" spans="1:10" ht="18" customHeight="1" x14ac:dyDescent="0.25">
      <c r="A11" s="45" t="str">
        <f>март!D16</f>
        <v>ТП-4,ф.3 ВЛ-0,4кВ Елатьма</v>
      </c>
      <c r="B11" s="46">
        <f>IF(март!H16="П",март!F16,0)</f>
        <v>44270.416666666664</v>
      </c>
      <c r="C11" s="46">
        <f>IF(март!H16="П",март!G16,0)</f>
        <v>44270.475694444445</v>
      </c>
      <c r="D11" s="46">
        <f t="shared" ref="D11:D20" si="0">B11</f>
        <v>44270.416666666664</v>
      </c>
      <c r="E11" s="46">
        <f t="shared" ref="E11:E20" si="1">C11</f>
        <v>44270.475694444445</v>
      </c>
      <c r="F11" s="47"/>
      <c r="H11" s="48" t="str">
        <f>март!H16</f>
        <v>П</v>
      </c>
    </row>
    <row r="12" spans="1:10" ht="18" customHeight="1" x14ac:dyDescent="0.25">
      <c r="A12" s="45" t="str">
        <f>март!D17</f>
        <v>п/с Лашма 35/10кВ ф.5</v>
      </c>
      <c r="B12" s="46">
        <f>IF(март!H17="П",март!F17,0)</f>
        <v>44270.395833333336</v>
      </c>
      <c r="C12" s="46">
        <f>IF(март!H17="П",март!G17,0)</f>
        <v>44270.541666666664</v>
      </c>
      <c r="D12" s="46">
        <f t="shared" si="0"/>
        <v>44270.395833333336</v>
      </c>
      <c r="E12" s="46">
        <f t="shared" si="1"/>
        <v>44270.541666666664</v>
      </c>
      <c r="F12" s="47"/>
      <c r="H12" s="48" t="str">
        <f>март!H17</f>
        <v>П</v>
      </c>
    </row>
    <row r="13" spans="1:10" ht="15.65" x14ac:dyDescent="0.25">
      <c r="A13" s="45" t="str">
        <f>март!D18</f>
        <v>п/с Затон 35/10 кВ ф2</v>
      </c>
      <c r="B13" s="46">
        <f>IF(март!H18="П",март!F18,0)</f>
        <v>44271.208333333336</v>
      </c>
      <c r="C13" s="46">
        <f>IF(март!H18="П",март!G18,0)</f>
        <v>44271.25</v>
      </c>
      <c r="D13" s="46">
        <f t="shared" si="0"/>
        <v>44271.208333333336</v>
      </c>
      <c r="E13" s="46">
        <f t="shared" si="1"/>
        <v>44271.25</v>
      </c>
      <c r="F13" s="47"/>
      <c r="H13" s="48" t="str">
        <f>март!H18</f>
        <v>П</v>
      </c>
    </row>
    <row r="14" spans="1:10" ht="18" customHeight="1" x14ac:dyDescent="0.25">
      <c r="A14" s="45" t="str">
        <f>март!D19</f>
        <v>ТП-1,ф.4 ВЛ-0,4кВ Елатьма</v>
      </c>
      <c r="B14" s="46">
        <f>IF(март!H19="П",март!F19,0)</f>
        <v>44271.395833333336</v>
      </c>
      <c r="C14" s="46">
        <f>IF(март!H19="П",март!G19,0)</f>
        <v>44271.472222222219</v>
      </c>
      <c r="D14" s="46">
        <f t="shared" si="0"/>
        <v>44271.395833333336</v>
      </c>
      <c r="E14" s="46">
        <f t="shared" si="1"/>
        <v>44271.472222222219</v>
      </c>
      <c r="F14" s="47"/>
      <c r="H14" s="48" t="str">
        <f>март!H19</f>
        <v>П</v>
      </c>
    </row>
    <row r="15" spans="1:10" ht="18" customHeight="1" x14ac:dyDescent="0.25">
      <c r="A15" s="45" t="str">
        <f>март!D20</f>
        <v>ТП-2179 ВЛ-10кВ Любовниково</v>
      </c>
      <c r="B15" s="46">
        <f>IF(март!H20="П",март!F20,0)</f>
        <v>44272.458333333336</v>
      </c>
      <c r="C15" s="46">
        <f>IF(март!H20="П",март!G20,0)</f>
        <v>44272.625</v>
      </c>
      <c r="D15" s="46">
        <f t="shared" si="0"/>
        <v>44272.458333333336</v>
      </c>
      <c r="E15" s="46">
        <f t="shared" si="1"/>
        <v>44272.625</v>
      </c>
      <c r="F15" s="47"/>
      <c r="H15" s="48" t="str">
        <f>март!H20</f>
        <v>П</v>
      </c>
    </row>
    <row r="16" spans="1:10" ht="18" customHeight="1" x14ac:dyDescent="0.25">
      <c r="A16" s="45" t="str">
        <f>март!D21</f>
        <v xml:space="preserve">ТП-8,9,10,11,12,13,14 ВЛ-10кВ </v>
      </c>
      <c r="B16" s="46">
        <f>IF(март!H21="П",март!F21,0)</f>
        <v>44273.541666666664</v>
      </c>
      <c r="C16" s="46">
        <f>IF(март!H21="П",март!G21,0)</f>
        <v>44273.625</v>
      </c>
      <c r="D16" s="46">
        <f t="shared" si="0"/>
        <v>44273.541666666664</v>
      </c>
      <c r="E16" s="46">
        <f t="shared" si="1"/>
        <v>44273.625</v>
      </c>
      <c r="F16" s="47"/>
      <c r="H16" s="48" t="str">
        <f>март!H21</f>
        <v>П</v>
      </c>
    </row>
    <row r="17" spans="1:8" ht="18" customHeight="1" x14ac:dyDescent="0.25">
      <c r="A17" s="45" t="str">
        <f>март!D22</f>
        <v>п/с Лашма 35/10кВ ф.3</v>
      </c>
      <c r="B17" s="46">
        <f>IF(март!H22="П",март!F22,0)</f>
        <v>44273.416666666664</v>
      </c>
      <c r="C17" s="46">
        <f>IF(март!H22="П",март!G22,0)</f>
        <v>44273.541666666664</v>
      </c>
      <c r="D17" s="46">
        <f t="shared" si="0"/>
        <v>44273.416666666664</v>
      </c>
      <c r="E17" s="46">
        <f t="shared" si="1"/>
        <v>44273.541666666664</v>
      </c>
      <c r="F17" s="47"/>
      <c r="H17" s="48" t="str">
        <f>март!H22</f>
        <v>П</v>
      </c>
    </row>
    <row r="18" spans="1:8" ht="18" hidden="1" customHeight="1" x14ac:dyDescent="0.25">
      <c r="A18" s="45"/>
      <c r="B18" s="46"/>
      <c r="C18" s="46"/>
      <c r="D18" s="46"/>
      <c r="E18" s="46"/>
      <c r="F18" s="47"/>
      <c r="H18" s="48" t="str">
        <f>март!H23</f>
        <v>В</v>
      </c>
    </row>
    <row r="19" spans="1:8" ht="18" customHeight="1" x14ac:dyDescent="0.25">
      <c r="A19" s="45" t="str">
        <f>март!D24</f>
        <v>п/с Зеленино 35/10кВ ф4, ф3</v>
      </c>
      <c r="B19" s="46">
        <f>IF(март!H24="П",март!F24,0)</f>
        <v>44277.416666666664</v>
      </c>
      <c r="C19" s="46">
        <f>IF(март!H24="П",март!G24,0)</f>
        <v>44277.5</v>
      </c>
      <c r="D19" s="46">
        <f t="shared" si="0"/>
        <v>44277.416666666664</v>
      </c>
      <c r="E19" s="46">
        <f t="shared" si="1"/>
        <v>44277.5</v>
      </c>
      <c r="F19" s="47"/>
      <c r="H19" s="48" t="str">
        <f>март!H24</f>
        <v>П</v>
      </c>
    </row>
    <row r="20" spans="1:8" ht="18" customHeight="1" x14ac:dyDescent="0.25">
      <c r="A20" s="45" t="str">
        <f>март!D25</f>
        <v>п/с Лашма ТП-6 ф1, ТП-3 ф2</v>
      </c>
      <c r="B20" s="46">
        <f>IF(март!H25="П",март!F25,0)</f>
        <v>44281.416666666664</v>
      </c>
      <c r="C20" s="46">
        <f>IF(март!H25="П",март!G25,0)</f>
        <v>44281.541666666664</v>
      </c>
      <c r="D20" s="46">
        <f t="shared" si="0"/>
        <v>44281.416666666664</v>
      </c>
      <c r="E20" s="46">
        <f t="shared" si="1"/>
        <v>44281.541666666664</v>
      </c>
      <c r="F20" s="47"/>
      <c r="H20" s="48" t="str">
        <f>март!H25</f>
        <v>П</v>
      </c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8"/>
  <sheetViews>
    <sheetView workbookViewId="0">
      <selection sqref="A1:F1"/>
    </sheetView>
  </sheetViews>
  <sheetFormatPr defaultRowHeight="14.3" x14ac:dyDescent="0.25"/>
  <cols>
    <col min="1" max="1" width="44.125" customWidth="1"/>
    <col min="2" max="5" width="17" customWidth="1"/>
    <col min="6" max="6" width="11.875" customWidth="1"/>
  </cols>
  <sheetData>
    <row r="1" spans="1:10" ht="15.65" x14ac:dyDescent="0.25">
      <c r="A1" s="343" t="s">
        <v>167</v>
      </c>
      <c r="B1" s="343"/>
      <c r="C1" s="343"/>
      <c r="D1" s="343"/>
      <c r="E1" s="343"/>
      <c r="F1" s="343"/>
    </row>
    <row r="2" spans="1:10" ht="15.65" x14ac:dyDescent="0.25">
      <c r="A2" s="109" t="s">
        <v>213</v>
      </c>
      <c r="B2" s="110">
        <f>B6</f>
        <v>0</v>
      </c>
      <c r="C2" s="108" t="s">
        <v>214</v>
      </c>
      <c r="D2" s="108"/>
      <c r="E2" s="108"/>
      <c r="F2" s="108"/>
    </row>
    <row r="3" spans="1:10" ht="15.65" x14ac:dyDescent="0.25">
      <c r="A3" s="42"/>
      <c r="B3" s="43"/>
      <c r="C3" s="43"/>
      <c r="D3" s="43"/>
      <c r="E3" s="43"/>
      <c r="F3" s="43"/>
    </row>
    <row r="4" spans="1:10" ht="15.65" x14ac:dyDescent="0.25">
      <c r="A4" s="344" t="s">
        <v>168</v>
      </c>
      <c r="B4" s="344" t="s">
        <v>169</v>
      </c>
      <c r="C4" s="344"/>
      <c r="D4" s="344" t="s">
        <v>170</v>
      </c>
      <c r="E4" s="344"/>
      <c r="F4" s="344" t="s">
        <v>171</v>
      </c>
      <c r="J4" t="s">
        <v>172</v>
      </c>
    </row>
    <row r="5" spans="1:10" ht="18" customHeight="1" x14ac:dyDescent="0.25">
      <c r="A5" s="344"/>
      <c r="B5" s="136" t="s">
        <v>173</v>
      </c>
      <c r="C5" s="136" t="s">
        <v>174</v>
      </c>
      <c r="D5" s="136" t="s">
        <v>173</v>
      </c>
      <c r="E5" s="136" t="s">
        <v>174</v>
      </c>
      <c r="F5" s="344"/>
    </row>
    <row r="6" spans="1:10" ht="18" customHeight="1" x14ac:dyDescent="0.25">
      <c r="A6" s="45" t="str">
        <f>апрель!D15</f>
        <v>ВЛ №1 ТП-2445 ф.1.ПС110/35/10кВ ф.2 Шостье</v>
      </c>
      <c r="B6" s="46">
        <f>IF(апрель!H15="П",апрель!F15,0)</f>
        <v>0</v>
      </c>
      <c r="C6" s="46">
        <f>IF(апрель!H15="П",апрель!G15,0)</f>
        <v>0</v>
      </c>
      <c r="D6" s="46">
        <f t="shared" ref="D6" si="0">B6</f>
        <v>0</v>
      </c>
      <c r="E6" s="46">
        <f t="shared" ref="E6" si="1">C6</f>
        <v>0</v>
      </c>
      <c r="F6" s="47"/>
      <c r="H6" s="48" t="str">
        <f>апрель!H15</f>
        <v>В</v>
      </c>
    </row>
    <row r="7" spans="1:10" ht="18" customHeight="1" x14ac:dyDescent="0.25">
      <c r="A7" s="45" t="str">
        <f>апрель!D17</f>
        <v>КТП-1а КЛ-10кВ</v>
      </c>
      <c r="B7" s="46">
        <f>IF(апрель!H17="П",апрель!F17,0)</f>
        <v>0</v>
      </c>
      <c r="C7" s="46">
        <f>IF(апрель!H17="П",апрель!G17,0)</f>
        <v>0</v>
      </c>
      <c r="D7" s="46">
        <f t="shared" ref="D7:E8" si="2">B7</f>
        <v>0</v>
      </c>
      <c r="E7" s="46">
        <f t="shared" si="2"/>
        <v>0</v>
      </c>
      <c r="F7" s="47"/>
      <c r="H7" s="48" t="str">
        <f>апрель!H17</f>
        <v>В</v>
      </c>
    </row>
    <row r="8" spans="1:10" ht="18" customHeight="1" x14ac:dyDescent="0.25">
      <c r="A8" s="45" t="str">
        <f>апрель!D21</f>
        <v>п/с Лашма 35/10 кВ ф5</v>
      </c>
      <c r="B8" s="46">
        <f>IF(апрель!H21="П",апрель!F21,0)</f>
        <v>44315.416666666664</v>
      </c>
      <c r="C8" s="46">
        <f>IF(апрель!H21="П",апрель!G21,0)</f>
        <v>44315.541666666664</v>
      </c>
      <c r="D8" s="46">
        <f t="shared" si="2"/>
        <v>44315.416666666664</v>
      </c>
      <c r="E8" s="46">
        <f t="shared" si="2"/>
        <v>44315.541666666664</v>
      </c>
      <c r="F8" s="47"/>
      <c r="H8" s="48" t="str">
        <f>апрель!H21</f>
        <v>П</v>
      </c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6:AE41"/>
  <sheetViews>
    <sheetView topLeftCell="D10" workbookViewId="0">
      <selection activeCell="H11" sqref="H11"/>
    </sheetView>
  </sheetViews>
  <sheetFormatPr defaultColWidth="9.125" defaultRowHeight="16.3" x14ac:dyDescent="0.3"/>
  <cols>
    <col min="1" max="1" width="4.625" style="1" hidden="1" customWidth="1"/>
    <col min="2" max="2" width="10.625" style="1" hidden="1" customWidth="1"/>
    <col min="3" max="3" width="6.625" style="1" hidden="1" customWidth="1"/>
    <col min="4" max="4" width="30.125" style="1" customWidth="1"/>
    <col min="5" max="5" width="8.875" style="1" customWidth="1"/>
    <col min="6" max="7" width="21.25" style="1" customWidth="1"/>
    <col min="8" max="8" width="8.375" style="1" customWidth="1"/>
    <col min="9" max="9" width="9.625" style="1" customWidth="1"/>
    <col min="10" max="10" width="13.75" style="1" customWidth="1"/>
    <col min="11" max="11" width="13" style="1" hidden="1" customWidth="1"/>
    <col min="12" max="12" width="49" style="1" hidden="1" customWidth="1"/>
    <col min="13" max="29" width="0" style="1" hidden="1" customWidth="1"/>
    <col min="30" max="30" width="32.375" style="1" customWidth="1"/>
    <col min="31" max="16384" width="9.125" style="1"/>
  </cols>
  <sheetData>
    <row r="6" spans="1:31" ht="17" thickBot="1" x14ac:dyDescent="0.35"/>
    <row r="7" spans="1:31" ht="16.5" customHeight="1" x14ac:dyDescent="0.3">
      <c r="A7" s="306" t="s">
        <v>185</v>
      </c>
      <c r="B7" s="306" t="s">
        <v>1</v>
      </c>
      <c r="C7" s="306" t="s">
        <v>1</v>
      </c>
      <c r="D7" s="307" t="s">
        <v>8</v>
      </c>
      <c r="E7" s="307" t="s">
        <v>7</v>
      </c>
      <c r="F7" s="307" t="s">
        <v>6</v>
      </c>
      <c r="G7" s="309" t="s">
        <v>5</v>
      </c>
      <c r="H7" s="310" t="s">
        <v>9</v>
      </c>
      <c r="I7" s="297" t="s">
        <v>4</v>
      </c>
      <c r="J7" s="299" t="s">
        <v>3</v>
      </c>
      <c r="K7" s="301" t="s">
        <v>2</v>
      </c>
      <c r="L7" s="303"/>
    </row>
    <row r="8" spans="1:31" ht="16.5" customHeight="1" x14ac:dyDescent="0.3">
      <c r="A8" s="306"/>
      <c r="B8" s="306"/>
      <c r="C8" s="306"/>
      <c r="D8" s="308"/>
      <c r="E8" s="308"/>
      <c r="F8" s="308"/>
      <c r="G8" s="298"/>
      <c r="H8" s="311"/>
      <c r="I8" s="298"/>
      <c r="J8" s="300"/>
      <c r="K8" s="302"/>
      <c r="L8" s="304"/>
    </row>
    <row r="9" spans="1:31" ht="163.55000000000001" customHeight="1" thickBot="1" x14ac:dyDescent="0.35">
      <c r="A9" s="306"/>
      <c r="B9" s="316"/>
      <c r="C9" s="306"/>
      <c r="D9" s="317"/>
      <c r="E9" s="308"/>
      <c r="F9" s="317"/>
      <c r="G9" s="298"/>
      <c r="H9" s="319"/>
      <c r="I9" s="312"/>
      <c r="J9" s="313"/>
      <c r="K9" s="314"/>
      <c r="L9" s="315"/>
      <c r="AD9" s="7">
        <v>4.1666666666666664E-2</v>
      </c>
    </row>
    <row r="10" spans="1:31" ht="17" thickBot="1" x14ac:dyDescent="0.35">
      <c r="A10" s="68">
        <v>1</v>
      </c>
      <c r="B10" s="69">
        <v>2</v>
      </c>
      <c r="C10" s="68">
        <v>3</v>
      </c>
      <c r="D10" s="69">
        <v>4</v>
      </c>
      <c r="E10" s="68">
        <v>5</v>
      </c>
      <c r="F10" s="69">
        <v>6</v>
      </c>
      <c r="G10" s="68">
        <v>7</v>
      </c>
      <c r="H10" s="69">
        <v>8</v>
      </c>
      <c r="I10" s="68">
        <v>9</v>
      </c>
      <c r="J10" s="69">
        <v>10</v>
      </c>
      <c r="K10" s="68">
        <v>11</v>
      </c>
      <c r="L10" s="70"/>
    </row>
    <row r="11" spans="1:31" ht="21.1" customHeight="1" x14ac:dyDescent="0.3">
      <c r="A11" s="9"/>
      <c r="B11" s="71" t="s">
        <v>24</v>
      </c>
      <c r="C11" s="9"/>
      <c r="D11" s="202" t="s">
        <v>452</v>
      </c>
      <c r="E11" s="73">
        <v>0.38</v>
      </c>
      <c r="F11" s="17">
        <v>44412.541666666664</v>
      </c>
      <c r="G11" s="17">
        <v>44412.583333333336</v>
      </c>
      <c r="H11" s="13" t="s">
        <v>11</v>
      </c>
      <c r="I11" s="19">
        <f>(G11-F11)/$AD$9</f>
        <v>1.0000000001164153</v>
      </c>
      <c r="J11" s="75" t="s">
        <v>351</v>
      </c>
      <c r="K11" s="137"/>
      <c r="AE11" s="76" t="s">
        <v>453</v>
      </c>
    </row>
    <row r="12" spans="1:31" s="83" customFormat="1" x14ac:dyDescent="0.3">
      <c r="A12" s="5"/>
      <c r="B12" s="77" t="s">
        <v>24</v>
      </c>
      <c r="C12" s="5"/>
      <c r="D12" s="186" t="s">
        <v>454</v>
      </c>
      <c r="E12" s="12" t="s">
        <v>187</v>
      </c>
      <c r="F12" s="6">
        <v>44412.604166666664</v>
      </c>
      <c r="G12" s="6">
        <v>44412.666666666664</v>
      </c>
      <c r="H12" s="13" t="s">
        <v>11</v>
      </c>
      <c r="I12" s="3">
        <f t="shared" ref="I12:I20" si="0">(G12-F12)/$AD$9</f>
        <v>1.5</v>
      </c>
      <c r="J12" s="81" t="s">
        <v>437</v>
      </c>
      <c r="K12" s="82"/>
      <c r="AE12" s="78" t="s">
        <v>453</v>
      </c>
    </row>
    <row r="13" spans="1:31" s="85" customFormat="1" x14ac:dyDescent="0.3">
      <c r="A13" s="4"/>
      <c r="B13" s="77" t="s">
        <v>24</v>
      </c>
      <c r="C13" s="4"/>
      <c r="D13" s="186" t="s">
        <v>455</v>
      </c>
      <c r="E13" s="12">
        <v>0.38</v>
      </c>
      <c r="F13" s="6">
        <v>44412.6875</v>
      </c>
      <c r="G13" s="6">
        <v>44412.75</v>
      </c>
      <c r="H13" s="13" t="s">
        <v>11</v>
      </c>
      <c r="I13" s="3">
        <f t="shared" si="0"/>
        <v>1.5</v>
      </c>
      <c r="J13" s="4" t="s">
        <v>12</v>
      </c>
      <c r="K13" s="138"/>
      <c r="AE13" s="84" t="s">
        <v>453</v>
      </c>
    </row>
    <row r="14" spans="1:31" x14ac:dyDescent="0.3">
      <c r="A14" s="2"/>
      <c r="B14" s="77" t="s">
        <v>24</v>
      </c>
      <c r="C14" s="2"/>
      <c r="D14" s="186" t="s">
        <v>456</v>
      </c>
      <c r="E14" s="12">
        <v>0.38</v>
      </c>
      <c r="F14" s="6">
        <v>44413.458333333336</v>
      </c>
      <c r="G14" s="6">
        <v>44413.5</v>
      </c>
      <c r="H14" s="13" t="s">
        <v>11</v>
      </c>
      <c r="I14" s="3">
        <f t="shared" si="0"/>
        <v>0.99999999994179234</v>
      </c>
      <c r="J14" s="4" t="s">
        <v>12</v>
      </c>
      <c r="K14" s="138"/>
      <c r="AE14" s="84" t="s">
        <v>453</v>
      </c>
    </row>
    <row r="15" spans="1:31" x14ac:dyDescent="0.3">
      <c r="A15" s="2"/>
      <c r="B15" s="71"/>
      <c r="C15" s="2"/>
      <c r="D15" s="186" t="s">
        <v>457</v>
      </c>
      <c r="E15" s="12" t="s">
        <v>182</v>
      </c>
      <c r="F15" s="6">
        <v>44418.375</v>
      </c>
      <c r="G15" s="6">
        <v>44418.583333333336</v>
      </c>
      <c r="H15" s="13" t="s">
        <v>11</v>
      </c>
      <c r="I15" s="3">
        <f t="shared" si="0"/>
        <v>5.0000000000582077</v>
      </c>
      <c r="J15" s="2" t="s">
        <v>198</v>
      </c>
      <c r="K15" s="198"/>
      <c r="AE15" s="87" t="s">
        <v>435</v>
      </c>
    </row>
    <row r="16" spans="1:31" x14ac:dyDescent="0.3">
      <c r="A16" s="2"/>
      <c r="B16" s="71"/>
      <c r="C16" s="2"/>
      <c r="D16" s="186" t="s">
        <v>458</v>
      </c>
      <c r="E16" s="12" t="s">
        <v>182</v>
      </c>
      <c r="F16" s="6">
        <v>44419.416666666664</v>
      </c>
      <c r="G16" s="6">
        <v>44419.604166666664</v>
      </c>
      <c r="H16" s="13" t="s">
        <v>11</v>
      </c>
      <c r="I16" s="3">
        <f t="shared" si="0"/>
        <v>4.5</v>
      </c>
      <c r="J16" s="2" t="s">
        <v>12</v>
      </c>
      <c r="K16" s="139"/>
      <c r="AE16" s="84" t="s">
        <v>459</v>
      </c>
    </row>
    <row r="17" spans="1:31" x14ac:dyDescent="0.3">
      <c r="A17" s="2"/>
      <c r="B17" s="71"/>
      <c r="C17" s="2"/>
      <c r="D17" s="186" t="s">
        <v>460</v>
      </c>
      <c r="E17" s="12" t="s">
        <v>182</v>
      </c>
      <c r="F17" s="6">
        <v>44419.729166666664</v>
      </c>
      <c r="G17" s="6">
        <v>44419.791666666664</v>
      </c>
      <c r="H17" s="13" t="s">
        <v>0</v>
      </c>
      <c r="I17" s="3">
        <f t="shared" si="0"/>
        <v>1.5</v>
      </c>
      <c r="J17" s="2" t="s">
        <v>12</v>
      </c>
      <c r="K17" s="139"/>
      <c r="AD17" s="48" t="s">
        <v>480</v>
      </c>
      <c r="AE17" s="84" t="s">
        <v>461</v>
      </c>
    </row>
    <row r="18" spans="1:31" x14ac:dyDescent="0.3">
      <c r="A18" s="2"/>
      <c r="B18" s="71"/>
      <c r="C18" s="2"/>
      <c r="D18" s="186" t="s">
        <v>462</v>
      </c>
      <c r="E18" s="12" t="s">
        <v>182</v>
      </c>
      <c r="F18" s="6">
        <v>44423.25</v>
      </c>
      <c r="G18" s="6">
        <v>44423.395833333336</v>
      </c>
      <c r="H18" s="13" t="s">
        <v>0</v>
      </c>
      <c r="I18" s="3">
        <f t="shared" si="0"/>
        <v>3.5000000000582077</v>
      </c>
      <c r="J18" s="2" t="s">
        <v>12</v>
      </c>
      <c r="K18" s="139"/>
      <c r="AD18" s="48" t="s">
        <v>481</v>
      </c>
      <c r="AE18" s="84" t="s">
        <v>463</v>
      </c>
    </row>
    <row r="19" spans="1:31" x14ac:dyDescent="0.3">
      <c r="A19" s="77"/>
      <c r="B19" s="77"/>
      <c r="C19" s="2"/>
      <c r="D19" s="186" t="s">
        <v>464</v>
      </c>
      <c r="E19" s="88">
        <v>0.38</v>
      </c>
      <c r="F19" s="6">
        <v>44429.854166666664</v>
      </c>
      <c r="G19" s="6">
        <v>44429.9375</v>
      </c>
      <c r="H19" s="13" t="s">
        <v>0</v>
      </c>
      <c r="I19" s="3">
        <f t="shared" si="0"/>
        <v>2.0000000000582077</v>
      </c>
      <c r="J19" s="2" t="s">
        <v>465</v>
      </c>
      <c r="K19" s="139"/>
      <c r="AE19" s="84" t="s">
        <v>466</v>
      </c>
    </row>
    <row r="20" spans="1:31" x14ac:dyDescent="0.3">
      <c r="A20" s="77"/>
      <c r="B20" s="77"/>
      <c r="C20" s="2"/>
      <c r="D20" s="186" t="s">
        <v>467</v>
      </c>
      <c r="E20" s="88">
        <v>0.38</v>
      </c>
      <c r="F20" s="6">
        <v>44437.3125</v>
      </c>
      <c r="G20" s="6">
        <v>44437.416666666664</v>
      </c>
      <c r="H20" s="13" t="s">
        <v>0</v>
      </c>
      <c r="I20" s="3">
        <f t="shared" si="0"/>
        <v>2.4999999999417923</v>
      </c>
      <c r="J20" s="2" t="s">
        <v>468</v>
      </c>
      <c r="K20" s="139"/>
      <c r="AE20" s="84" t="s">
        <v>483</v>
      </c>
    </row>
    <row r="21" spans="1:31" ht="21.1" customHeight="1" x14ac:dyDescent="0.3">
      <c r="A21" s="2"/>
      <c r="B21" s="10" t="s">
        <v>10</v>
      </c>
      <c r="C21" s="2"/>
      <c r="D21" s="187" t="s">
        <v>469</v>
      </c>
      <c r="E21" s="12">
        <v>0.38</v>
      </c>
      <c r="F21" s="6">
        <v>44410.375</v>
      </c>
      <c r="G21" s="6">
        <v>44410.458333333336</v>
      </c>
      <c r="H21" s="13" t="s">
        <v>11</v>
      </c>
      <c r="I21" s="3">
        <f>(G21-F21)/$AD$9</f>
        <v>2.0000000000582077</v>
      </c>
      <c r="J21" s="81" t="s">
        <v>190</v>
      </c>
      <c r="K21" s="8"/>
      <c r="AE21" s="5" t="s">
        <v>470</v>
      </c>
    </row>
    <row r="22" spans="1:31" x14ac:dyDescent="0.3">
      <c r="B22" s="10" t="s">
        <v>10</v>
      </c>
      <c r="D22" s="11" t="s">
        <v>471</v>
      </c>
      <c r="E22" s="12">
        <v>0.38</v>
      </c>
      <c r="F22" s="6">
        <v>44411.375</v>
      </c>
      <c r="G22" s="6">
        <v>44411.541666666664</v>
      </c>
      <c r="H22" s="13" t="s">
        <v>11</v>
      </c>
      <c r="I22" s="3">
        <f t="shared" ref="I22:I30" si="1">(G22-F22)/$AD$9</f>
        <v>3.9999999999417923</v>
      </c>
      <c r="J22" s="81" t="s">
        <v>190</v>
      </c>
      <c r="K22" s="8"/>
      <c r="AE22" s="5" t="s">
        <v>472</v>
      </c>
    </row>
    <row r="23" spans="1:31" x14ac:dyDescent="0.3">
      <c r="B23" s="10" t="s">
        <v>10</v>
      </c>
      <c r="D23" s="11" t="s">
        <v>471</v>
      </c>
      <c r="E23" s="12">
        <v>0.38</v>
      </c>
      <c r="F23" s="6">
        <v>44413.375</v>
      </c>
      <c r="G23" s="6">
        <v>44413.5</v>
      </c>
      <c r="H23" s="13" t="s">
        <v>11</v>
      </c>
      <c r="I23" s="3">
        <f t="shared" si="1"/>
        <v>3</v>
      </c>
      <c r="J23" s="81" t="s">
        <v>190</v>
      </c>
      <c r="K23" s="8"/>
      <c r="AE23" s="5" t="s">
        <v>473</v>
      </c>
    </row>
    <row r="24" spans="1:31" x14ac:dyDescent="0.3">
      <c r="B24" s="10" t="s">
        <v>10</v>
      </c>
      <c r="D24" s="201" t="s">
        <v>474</v>
      </c>
      <c r="E24" s="12">
        <v>0.38</v>
      </c>
      <c r="F24" s="6">
        <v>44414.375</v>
      </c>
      <c r="G24" s="6">
        <v>44414.5</v>
      </c>
      <c r="H24" s="13" t="s">
        <v>11</v>
      </c>
      <c r="I24" s="3">
        <f t="shared" si="1"/>
        <v>3</v>
      </c>
      <c r="J24" s="81" t="s">
        <v>190</v>
      </c>
      <c r="K24" s="8"/>
      <c r="AE24" s="5" t="s">
        <v>475</v>
      </c>
    </row>
    <row r="25" spans="1:31" x14ac:dyDescent="0.3">
      <c r="B25" s="10" t="s">
        <v>10</v>
      </c>
      <c r="D25" s="11" t="s">
        <v>471</v>
      </c>
      <c r="E25" s="12">
        <v>0.38</v>
      </c>
      <c r="F25" s="6">
        <v>44419.375</v>
      </c>
      <c r="G25" s="6">
        <v>44419.5</v>
      </c>
      <c r="H25" s="13" t="s">
        <v>11</v>
      </c>
      <c r="I25" s="3">
        <f t="shared" si="1"/>
        <v>3</v>
      </c>
      <c r="J25" s="81" t="s">
        <v>190</v>
      </c>
      <c r="K25" s="8"/>
      <c r="AE25" s="5" t="s">
        <v>473</v>
      </c>
    </row>
    <row r="26" spans="1:31" x14ac:dyDescent="0.3">
      <c r="B26" s="10" t="s">
        <v>10</v>
      </c>
      <c r="D26" s="201" t="s">
        <v>474</v>
      </c>
      <c r="E26" s="12">
        <v>0.38</v>
      </c>
      <c r="F26" s="6">
        <v>44425.375</v>
      </c>
      <c r="G26" s="6">
        <v>44425.520833333336</v>
      </c>
      <c r="H26" s="13" t="s">
        <v>11</v>
      </c>
      <c r="I26" s="3">
        <f t="shared" si="1"/>
        <v>3.5000000000582077</v>
      </c>
      <c r="J26" s="81" t="s">
        <v>190</v>
      </c>
      <c r="K26" s="8"/>
      <c r="AE26" s="5" t="s">
        <v>475</v>
      </c>
    </row>
    <row r="27" spans="1:31" x14ac:dyDescent="0.3">
      <c r="B27" s="10" t="s">
        <v>10</v>
      </c>
      <c r="D27" s="5" t="s">
        <v>345</v>
      </c>
      <c r="E27" s="12" t="s">
        <v>182</v>
      </c>
      <c r="F27" s="6">
        <v>44427.754166666666</v>
      </c>
      <c r="G27" s="6">
        <v>44427.804861111108</v>
      </c>
      <c r="H27" s="13" t="s">
        <v>0</v>
      </c>
      <c r="I27" s="3">
        <f t="shared" si="1"/>
        <v>1.21666666661622</v>
      </c>
      <c r="J27" s="81" t="s">
        <v>351</v>
      </c>
      <c r="K27" s="8"/>
      <c r="AD27" s="48" t="s">
        <v>480</v>
      </c>
      <c r="AE27" s="5" t="s">
        <v>476</v>
      </c>
    </row>
    <row r="28" spans="1:31" x14ac:dyDescent="0.3">
      <c r="B28" s="10" t="s">
        <v>10</v>
      </c>
      <c r="D28" s="4" t="s">
        <v>206</v>
      </c>
      <c r="E28" s="12">
        <v>0.38</v>
      </c>
      <c r="F28" s="6">
        <v>44432.375</v>
      </c>
      <c r="G28" s="6">
        <v>44432.479166666664</v>
      </c>
      <c r="H28" s="13" t="s">
        <v>11</v>
      </c>
      <c r="I28" s="3">
        <f t="shared" si="1"/>
        <v>2.4999999999417923</v>
      </c>
      <c r="J28" s="81" t="s">
        <v>190</v>
      </c>
      <c r="K28" s="8"/>
      <c r="AE28" s="5" t="s">
        <v>477</v>
      </c>
    </row>
    <row r="29" spans="1:31" x14ac:dyDescent="0.3">
      <c r="B29" s="10" t="s">
        <v>10</v>
      </c>
      <c r="D29" s="11" t="s">
        <v>210</v>
      </c>
      <c r="E29" s="12" t="s">
        <v>182</v>
      </c>
      <c r="F29" s="6">
        <v>44435.25</v>
      </c>
      <c r="G29" s="6">
        <v>44435.291666666664</v>
      </c>
      <c r="H29" s="13" t="s">
        <v>11</v>
      </c>
      <c r="I29" s="3">
        <f t="shared" si="1"/>
        <v>0.99999999994179234</v>
      </c>
      <c r="J29" s="81" t="s">
        <v>351</v>
      </c>
      <c r="K29" s="8"/>
      <c r="AE29" s="5" t="s">
        <v>478</v>
      </c>
    </row>
    <row r="30" spans="1:31" x14ac:dyDescent="0.3">
      <c r="B30" s="10" t="s">
        <v>10</v>
      </c>
      <c r="D30" s="11" t="s">
        <v>14</v>
      </c>
      <c r="E30" s="12" t="s">
        <v>182</v>
      </c>
      <c r="F30" s="6">
        <v>44435.708333333336</v>
      </c>
      <c r="G30" s="6">
        <v>44435.833333333336</v>
      </c>
      <c r="H30" s="13" t="s">
        <v>11</v>
      </c>
      <c r="I30" s="3">
        <f t="shared" si="1"/>
        <v>3</v>
      </c>
      <c r="J30" s="81" t="s">
        <v>351</v>
      </c>
      <c r="K30" s="8"/>
      <c r="AE30" s="5" t="s">
        <v>478</v>
      </c>
    </row>
    <row r="35" spans="30:30" x14ac:dyDescent="0.3">
      <c r="AD35" s="48"/>
    </row>
    <row r="36" spans="30:30" x14ac:dyDescent="0.3">
      <c r="AD36" s="48"/>
    </row>
    <row r="37" spans="30:30" x14ac:dyDescent="0.3">
      <c r="AD37" s="48"/>
    </row>
    <row r="38" spans="30:30" x14ac:dyDescent="0.3">
      <c r="AD38" s="48"/>
    </row>
    <row r="39" spans="30:30" x14ac:dyDescent="0.3">
      <c r="AD39" s="48"/>
    </row>
    <row r="40" spans="30:30" x14ac:dyDescent="0.3">
      <c r="AD40" s="48"/>
    </row>
    <row r="41" spans="30:30" x14ac:dyDescent="0.3">
      <c r="AD41" s="48"/>
    </row>
  </sheetData>
  <mergeCells count="12">
    <mergeCell ref="L7:L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6:AE47"/>
  <sheetViews>
    <sheetView topLeftCell="A11" workbookViewId="0">
      <selection activeCell="H11" sqref="H11"/>
    </sheetView>
  </sheetViews>
  <sheetFormatPr defaultColWidth="9.125" defaultRowHeight="16.3" x14ac:dyDescent="0.3"/>
  <cols>
    <col min="1" max="1" width="4.625" style="1" customWidth="1"/>
    <col min="2" max="2" width="10.625" style="1" customWidth="1"/>
    <col min="3" max="3" width="6.625" style="1" customWidth="1"/>
    <col min="4" max="4" width="30.125" style="1" customWidth="1"/>
    <col min="5" max="5" width="8.875" style="1" customWidth="1"/>
    <col min="6" max="7" width="21.25" style="1" customWidth="1"/>
    <col min="8" max="8" width="7.875" style="1" customWidth="1"/>
    <col min="9" max="9" width="9.625" style="1" customWidth="1"/>
    <col min="10" max="10" width="13.75" style="1" customWidth="1"/>
    <col min="11" max="11" width="13" style="1" hidden="1" customWidth="1"/>
    <col min="12" max="12" width="49" style="1" hidden="1" customWidth="1"/>
    <col min="13" max="29" width="0" style="1" hidden="1" customWidth="1"/>
    <col min="30" max="30" width="32.375" style="1" customWidth="1"/>
    <col min="31" max="16384" width="9.125" style="1"/>
  </cols>
  <sheetData>
    <row r="6" spans="1:31" ht="17" thickBot="1" x14ac:dyDescent="0.35"/>
    <row r="7" spans="1:31" ht="16.5" customHeight="1" x14ac:dyDescent="0.3">
      <c r="A7" s="306" t="s">
        <v>185</v>
      </c>
      <c r="B7" s="306" t="s">
        <v>1</v>
      </c>
      <c r="C7" s="306" t="s">
        <v>1</v>
      </c>
      <c r="D7" s="307" t="s">
        <v>8</v>
      </c>
      <c r="E7" s="307" t="s">
        <v>7</v>
      </c>
      <c r="F7" s="307" t="s">
        <v>6</v>
      </c>
      <c r="G7" s="309" t="s">
        <v>5</v>
      </c>
      <c r="H7" s="310" t="s">
        <v>9</v>
      </c>
      <c r="I7" s="297" t="s">
        <v>4</v>
      </c>
      <c r="J7" s="299" t="s">
        <v>3</v>
      </c>
      <c r="K7" s="301" t="s">
        <v>2</v>
      </c>
      <c r="L7" s="303"/>
    </row>
    <row r="8" spans="1:31" ht="16.5" customHeight="1" x14ac:dyDescent="0.3">
      <c r="A8" s="306"/>
      <c r="B8" s="306"/>
      <c r="C8" s="306"/>
      <c r="D8" s="308"/>
      <c r="E8" s="308"/>
      <c r="F8" s="308"/>
      <c r="G8" s="298"/>
      <c r="H8" s="311"/>
      <c r="I8" s="298"/>
      <c r="J8" s="300"/>
      <c r="K8" s="302"/>
      <c r="L8" s="304"/>
    </row>
    <row r="9" spans="1:31" ht="163.55000000000001" customHeight="1" thickBot="1" x14ac:dyDescent="0.35">
      <c r="A9" s="306"/>
      <c r="B9" s="316"/>
      <c r="C9" s="306"/>
      <c r="D9" s="317"/>
      <c r="E9" s="308"/>
      <c r="F9" s="317"/>
      <c r="G9" s="298"/>
      <c r="H9" s="319"/>
      <c r="I9" s="312"/>
      <c r="J9" s="313"/>
      <c r="K9" s="314"/>
      <c r="L9" s="315"/>
      <c r="AD9" s="7">
        <v>4.1666666666666664E-2</v>
      </c>
    </row>
    <row r="10" spans="1:31" ht="17" thickBot="1" x14ac:dyDescent="0.35">
      <c r="A10" s="68">
        <v>1</v>
      </c>
      <c r="B10" s="69">
        <v>2</v>
      </c>
      <c r="C10" s="68">
        <v>3</v>
      </c>
      <c r="D10" s="69">
        <v>4</v>
      </c>
      <c r="E10" s="68">
        <v>5</v>
      </c>
      <c r="F10" s="69">
        <v>6</v>
      </c>
      <c r="G10" s="68">
        <v>7</v>
      </c>
      <c r="H10" s="69">
        <v>8</v>
      </c>
      <c r="I10" s="68">
        <v>9</v>
      </c>
      <c r="J10" s="69">
        <v>10</v>
      </c>
      <c r="K10" s="68">
        <v>11</v>
      </c>
      <c r="L10" s="70"/>
    </row>
    <row r="11" spans="1:31" s="215" customFormat="1" ht="21.1" customHeight="1" x14ac:dyDescent="0.3">
      <c r="A11" s="213"/>
      <c r="B11" s="214"/>
      <c r="C11" s="213"/>
      <c r="D11" s="202"/>
      <c r="E11" s="73"/>
      <c r="F11" s="17"/>
      <c r="G11" s="17"/>
      <c r="H11" s="13"/>
      <c r="I11" s="19"/>
      <c r="J11" s="75"/>
      <c r="K11" s="137"/>
      <c r="AE11" s="213"/>
    </row>
    <row r="12" spans="1:31" s="217" customFormat="1" x14ac:dyDescent="0.3">
      <c r="A12" s="186"/>
      <c r="B12" s="214" t="s">
        <v>24</v>
      </c>
      <c r="C12" s="213" t="s">
        <v>26</v>
      </c>
      <c r="D12" s="202" t="s">
        <v>484</v>
      </c>
      <c r="E12" s="12" t="s">
        <v>182</v>
      </c>
      <c r="F12" s="17">
        <v>44440.486111111109</v>
      </c>
      <c r="G12" s="17">
        <v>44440.604166666664</v>
      </c>
      <c r="H12" s="197" t="s">
        <v>0</v>
      </c>
      <c r="I12" s="19">
        <f>(G12-F12)/$AD$9</f>
        <v>2.8333333333139308</v>
      </c>
      <c r="J12" s="75" t="s">
        <v>351</v>
      </c>
      <c r="K12" s="216"/>
      <c r="AE12" s="213" t="s">
        <v>494</v>
      </c>
    </row>
    <row r="13" spans="1:31" s="219" customFormat="1" x14ac:dyDescent="0.3">
      <c r="A13" s="187"/>
      <c r="B13" s="174" t="s">
        <v>24</v>
      </c>
      <c r="C13" s="213" t="s">
        <v>26</v>
      </c>
      <c r="D13" s="186" t="s">
        <v>485</v>
      </c>
      <c r="E13" s="12" t="s">
        <v>182</v>
      </c>
      <c r="F13" s="6">
        <v>44441.395833333336</v>
      </c>
      <c r="G13" s="6">
        <v>44441.479166666664</v>
      </c>
      <c r="H13" s="207" t="s">
        <v>11</v>
      </c>
      <c r="I13" s="3">
        <f t="shared" ref="I13:I26" si="0">(G13-F13)/$AD$9</f>
        <v>1.9999999998835847</v>
      </c>
      <c r="J13" s="81" t="s">
        <v>437</v>
      </c>
      <c r="K13" s="218"/>
      <c r="AE13" s="186" t="s">
        <v>495</v>
      </c>
    </row>
    <row r="14" spans="1:31" s="215" customFormat="1" x14ac:dyDescent="0.3">
      <c r="A14" s="175"/>
      <c r="B14" s="174" t="s">
        <v>24</v>
      </c>
      <c r="C14" s="213" t="s">
        <v>22</v>
      </c>
      <c r="D14" s="186" t="s">
        <v>486</v>
      </c>
      <c r="E14" s="12" t="s">
        <v>182</v>
      </c>
      <c r="F14" s="6">
        <v>44442.416666666664</v>
      </c>
      <c r="G14" s="6">
        <v>44442.583333333336</v>
      </c>
      <c r="H14" s="207" t="s">
        <v>11</v>
      </c>
      <c r="I14" s="3">
        <f t="shared" si="0"/>
        <v>4.0000000001164153</v>
      </c>
      <c r="J14" s="187" t="s">
        <v>12</v>
      </c>
      <c r="K14" s="218"/>
      <c r="AE14" s="187" t="s">
        <v>496</v>
      </c>
    </row>
    <row r="15" spans="1:31" s="215" customFormat="1" x14ac:dyDescent="0.3">
      <c r="A15" s="175"/>
      <c r="B15" s="174" t="s">
        <v>24</v>
      </c>
      <c r="C15" s="213" t="s">
        <v>26</v>
      </c>
      <c r="D15" s="186" t="s">
        <v>487</v>
      </c>
      <c r="E15" s="12" t="s">
        <v>182</v>
      </c>
      <c r="F15" s="6">
        <v>44443.416666666664</v>
      </c>
      <c r="G15" s="6">
        <v>44443.541666666664</v>
      </c>
      <c r="H15" s="207" t="s">
        <v>0</v>
      </c>
      <c r="I15" s="3">
        <f t="shared" si="0"/>
        <v>3</v>
      </c>
      <c r="J15" s="187" t="s">
        <v>12</v>
      </c>
      <c r="K15" s="220"/>
      <c r="AE15" s="187" t="s">
        <v>497</v>
      </c>
    </row>
    <row r="16" spans="1:31" s="215" customFormat="1" ht="15.8" customHeight="1" x14ac:dyDescent="0.3">
      <c r="A16" s="175"/>
      <c r="B16" s="221" t="s">
        <v>10</v>
      </c>
      <c r="C16" s="222" t="s">
        <v>26</v>
      </c>
      <c r="D16" s="223" t="s">
        <v>343</v>
      </c>
      <c r="E16" s="12" t="s">
        <v>182</v>
      </c>
      <c r="F16" s="208">
        <v>44446.375</v>
      </c>
      <c r="G16" s="208">
        <v>44446.392361111109</v>
      </c>
      <c r="H16" s="209" t="s">
        <v>11</v>
      </c>
      <c r="I16" s="210">
        <f>(G16-F16)/$AD$9</f>
        <v>0.41666666662786156</v>
      </c>
      <c r="J16" s="211" t="s">
        <v>351</v>
      </c>
      <c r="K16" s="212"/>
      <c r="L16" s="219"/>
      <c r="M16" s="219"/>
      <c r="N16" s="219"/>
      <c r="O16" s="219"/>
      <c r="P16" s="219"/>
      <c r="Q16" s="219"/>
      <c r="R16" s="219"/>
      <c r="S16" s="219"/>
      <c r="T16" s="219"/>
      <c r="U16" s="219"/>
      <c r="V16" s="219"/>
      <c r="W16" s="219"/>
      <c r="X16" s="219"/>
      <c r="Y16" s="219"/>
      <c r="Z16" s="219"/>
      <c r="AA16" s="219"/>
      <c r="AB16" s="219"/>
      <c r="AC16" s="219"/>
      <c r="AD16" s="219"/>
      <c r="AE16" s="187" t="s">
        <v>432</v>
      </c>
    </row>
    <row r="17" spans="1:31" s="215" customFormat="1" x14ac:dyDescent="0.3">
      <c r="B17" s="174" t="s">
        <v>10</v>
      </c>
      <c r="C17" s="215" t="s">
        <v>26</v>
      </c>
      <c r="D17" s="185" t="s">
        <v>204</v>
      </c>
      <c r="E17" s="12" t="s">
        <v>182</v>
      </c>
      <c r="F17" s="6">
        <v>44448.395833333336</v>
      </c>
      <c r="G17" s="6">
        <v>44448.541666666664</v>
      </c>
      <c r="H17" s="207" t="s">
        <v>11</v>
      </c>
      <c r="I17" s="3">
        <f>(G17-F17)/$AD$9</f>
        <v>3.4999999998835847</v>
      </c>
      <c r="J17" s="81" t="s">
        <v>351</v>
      </c>
      <c r="K17" s="8"/>
      <c r="AE17" s="186" t="s">
        <v>478</v>
      </c>
    </row>
    <row r="18" spans="1:31" s="215" customFormat="1" x14ac:dyDescent="0.3">
      <c r="B18" s="174" t="s">
        <v>10</v>
      </c>
      <c r="C18" s="215" t="s">
        <v>22</v>
      </c>
      <c r="D18" s="185" t="s">
        <v>500</v>
      </c>
      <c r="E18" s="12" t="s">
        <v>187</v>
      </c>
      <c r="F18" s="6">
        <v>44449.354166666664</v>
      </c>
      <c r="G18" s="6">
        <v>44449.479166666664</v>
      </c>
      <c r="H18" s="207" t="s">
        <v>11</v>
      </c>
      <c r="I18" s="3">
        <f>(G18-F18)/$AD$9</f>
        <v>3</v>
      </c>
      <c r="J18" s="81" t="s">
        <v>190</v>
      </c>
      <c r="K18" s="8"/>
      <c r="AE18" s="186" t="s">
        <v>209</v>
      </c>
    </row>
    <row r="19" spans="1:31" s="215" customFormat="1" x14ac:dyDescent="0.3">
      <c r="B19" s="174" t="s">
        <v>10</v>
      </c>
      <c r="C19" s="215" t="s">
        <v>22</v>
      </c>
      <c r="D19" s="185" t="s">
        <v>500</v>
      </c>
      <c r="E19" s="12" t="s">
        <v>187</v>
      </c>
      <c r="F19" s="6">
        <v>44454.354166666664</v>
      </c>
      <c r="G19" s="6">
        <v>44454.479166666664</v>
      </c>
      <c r="H19" s="207" t="s">
        <v>11</v>
      </c>
      <c r="I19" s="3">
        <f>(G19-F19)/$AD$9</f>
        <v>3</v>
      </c>
      <c r="J19" s="81" t="s">
        <v>190</v>
      </c>
      <c r="K19" s="8"/>
      <c r="AE19" s="186" t="s">
        <v>475</v>
      </c>
    </row>
    <row r="20" spans="1:31" s="215" customFormat="1" x14ac:dyDescent="0.3">
      <c r="B20" s="174" t="s">
        <v>10</v>
      </c>
      <c r="C20" s="215" t="s">
        <v>22</v>
      </c>
      <c r="D20" s="185" t="s">
        <v>343</v>
      </c>
      <c r="E20" s="12">
        <v>10</v>
      </c>
      <c r="F20" s="6">
        <v>44455.395833333336</v>
      </c>
      <c r="G20" s="6">
        <v>44455.4375</v>
      </c>
      <c r="H20" s="207" t="s">
        <v>11</v>
      </c>
      <c r="I20" s="3">
        <f>(G20-F20)/$AD$9</f>
        <v>0.99999999994179234</v>
      </c>
      <c r="J20" s="81" t="s">
        <v>351</v>
      </c>
      <c r="K20" s="8"/>
      <c r="AE20" s="186" t="s">
        <v>432</v>
      </c>
    </row>
    <row r="21" spans="1:31" s="215" customFormat="1" x14ac:dyDescent="0.3">
      <c r="A21" s="175"/>
      <c r="B21" s="174" t="s">
        <v>24</v>
      </c>
      <c r="C21" s="213" t="s">
        <v>26</v>
      </c>
      <c r="D21" s="186" t="s">
        <v>488</v>
      </c>
      <c r="E21" s="12" t="s">
        <v>187</v>
      </c>
      <c r="F21" s="6">
        <v>44460.833333333336</v>
      </c>
      <c r="G21" s="6">
        <v>44461.020833333336</v>
      </c>
      <c r="H21" s="207" t="s">
        <v>0</v>
      </c>
      <c r="I21" s="3">
        <f t="shared" si="0"/>
        <v>4.5</v>
      </c>
      <c r="J21" s="175" t="s">
        <v>198</v>
      </c>
      <c r="K21" s="224"/>
      <c r="AE21" s="175" t="s">
        <v>498</v>
      </c>
    </row>
    <row r="22" spans="1:31" s="215" customFormat="1" x14ac:dyDescent="0.3">
      <c r="A22" s="175"/>
      <c r="B22" s="174" t="s">
        <v>24</v>
      </c>
      <c r="C22" s="213" t="s">
        <v>26</v>
      </c>
      <c r="D22" s="186" t="s">
        <v>489</v>
      </c>
      <c r="E22" s="12" t="s">
        <v>182</v>
      </c>
      <c r="F22" s="6">
        <v>44461.375</v>
      </c>
      <c r="G22" s="6">
        <v>44461.416666666664</v>
      </c>
      <c r="H22" s="207" t="s">
        <v>11</v>
      </c>
      <c r="I22" s="3">
        <f t="shared" si="0"/>
        <v>0.99999999994179234</v>
      </c>
      <c r="J22" s="175" t="s">
        <v>12</v>
      </c>
      <c r="K22" s="224"/>
      <c r="AD22" s="49"/>
      <c r="AE22" s="187" t="s">
        <v>453</v>
      </c>
    </row>
    <row r="23" spans="1:31" s="215" customFormat="1" x14ac:dyDescent="0.3">
      <c r="A23" s="175"/>
      <c r="B23" s="174" t="s">
        <v>24</v>
      </c>
      <c r="C23" s="213" t="s">
        <v>26</v>
      </c>
      <c r="D23" s="186" t="s">
        <v>490</v>
      </c>
      <c r="E23" s="12" t="s">
        <v>182</v>
      </c>
      <c r="F23" s="6">
        <v>44461.458333333336</v>
      </c>
      <c r="G23" s="6">
        <v>44461.5</v>
      </c>
      <c r="H23" s="207" t="s">
        <v>11</v>
      </c>
      <c r="I23" s="3">
        <f t="shared" si="0"/>
        <v>0.99999999994179234</v>
      </c>
      <c r="J23" s="175" t="s">
        <v>12</v>
      </c>
      <c r="K23" s="224"/>
      <c r="AD23" s="49"/>
      <c r="AE23" s="187" t="s">
        <v>453</v>
      </c>
    </row>
    <row r="24" spans="1:31" s="215" customFormat="1" x14ac:dyDescent="0.3">
      <c r="A24" s="174"/>
      <c r="B24" s="174" t="s">
        <v>24</v>
      </c>
      <c r="C24" s="213" t="s">
        <v>26</v>
      </c>
      <c r="D24" s="186" t="s">
        <v>491</v>
      </c>
      <c r="E24" s="12" t="s">
        <v>182</v>
      </c>
      <c r="F24" s="6">
        <v>44461.520833333336</v>
      </c>
      <c r="G24" s="6">
        <v>44461.569444444445</v>
      </c>
      <c r="H24" s="207" t="s">
        <v>11</v>
      </c>
      <c r="I24" s="3">
        <f t="shared" si="0"/>
        <v>1.1666666666278616</v>
      </c>
      <c r="J24" s="175" t="s">
        <v>12</v>
      </c>
      <c r="K24" s="224"/>
      <c r="AE24" s="187" t="s">
        <v>453</v>
      </c>
    </row>
    <row r="25" spans="1:31" s="215" customFormat="1" x14ac:dyDescent="0.3">
      <c r="A25" s="174"/>
      <c r="B25" s="174" t="s">
        <v>24</v>
      </c>
      <c r="C25" s="213" t="s">
        <v>26</v>
      </c>
      <c r="D25" s="186" t="s">
        <v>492</v>
      </c>
      <c r="E25" s="12" t="s">
        <v>182</v>
      </c>
      <c r="F25" s="6">
        <v>44461.583333333336</v>
      </c>
      <c r="G25" s="6">
        <v>44461.625</v>
      </c>
      <c r="H25" s="207" t="s">
        <v>11</v>
      </c>
      <c r="I25" s="3">
        <f t="shared" si="0"/>
        <v>0.99999999994179234</v>
      </c>
      <c r="J25" s="175" t="s">
        <v>12</v>
      </c>
      <c r="K25" s="224"/>
      <c r="AE25" s="187" t="s">
        <v>453</v>
      </c>
    </row>
    <row r="26" spans="1:31" s="215" customFormat="1" ht="17.350000000000001" customHeight="1" x14ac:dyDescent="0.3">
      <c r="A26" s="175"/>
      <c r="B26" s="174" t="s">
        <v>24</v>
      </c>
      <c r="C26" s="175" t="s">
        <v>26</v>
      </c>
      <c r="D26" s="186" t="s">
        <v>493</v>
      </c>
      <c r="E26" s="12" t="s">
        <v>182</v>
      </c>
      <c r="F26" s="6">
        <v>44462.416666666664</v>
      </c>
      <c r="G26" s="6">
        <v>44462.541666666664</v>
      </c>
      <c r="H26" s="207" t="s">
        <v>11</v>
      </c>
      <c r="I26" s="3">
        <f t="shared" si="0"/>
        <v>3</v>
      </c>
      <c r="J26" s="175" t="s">
        <v>12</v>
      </c>
      <c r="K26" s="8"/>
      <c r="AE26" s="187" t="s">
        <v>499</v>
      </c>
    </row>
    <row r="27" spans="1:31" s="215" customFormat="1" x14ac:dyDescent="0.3">
      <c r="B27" s="174" t="s">
        <v>10</v>
      </c>
      <c r="C27" s="175" t="s">
        <v>26</v>
      </c>
      <c r="D27" s="187" t="s">
        <v>501</v>
      </c>
      <c r="E27" s="12" t="s">
        <v>187</v>
      </c>
      <c r="F27" s="6">
        <v>44467.4375</v>
      </c>
      <c r="G27" s="6">
        <v>44467.583333333336</v>
      </c>
      <c r="H27" s="207" t="s">
        <v>11</v>
      </c>
      <c r="I27" s="3">
        <f t="shared" ref="I27" si="1">(G27-F27)/$AD$9</f>
        <v>3.5000000000582077</v>
      </c>
      <c r="J27" s="81" t="s">
        <v>190</v>
      </c>
      <c r="K27" s="8"/>
      <c r="AE27" s="186" t="s">
        <v>502</v>
      </c>
    </row>
    <row r="28" spans="1:31" s="215" customFormat="1" x14ac:dyDescent="0.3">
      <c r="B28" s="174"/>
      <c r="C28" s="175"/>
      <c r="D28" s="186"/>
      <c r="E28" s="12"/>
      <c r="F28" s="6"/>
      <c r="G28" s="6"/>
      <c r="H28" s="207"/>
      <c r="I28" s="3"/>
      <c r="J28" s="175"/>
      <c r="K28" s="8"/>
      <c r="AE28" s="187"/>
    </row>
    <row r="29" spans="1:31" x14ac:dyDescent="0.3">
      <c r="B29" s="10"/>
      <c r="C29" s="2"/>
      <c r="D29" s="11"/>
      <c r="E29" s="12"/>
      <c r="F29" s="6"/>
      <c r="G29" s="6"/>
      <c r="H29" s="13"/>
      <c r="I29" s="3"/>
      <c r="J29" s="81"/>
      <c r="K29" s="8"/>
      <c r="AE29" s="5"/>
    </row>
    <row r="30" spans="1:31" x14ac:dyDescent="0.3">
      <c r="B30" s="10"/>
      <c r="D30" s="201"/>
      <c r="E30" s="12"/>
      <c r="F30" s="6"/>
      <c r="G30" s="6"/>
      <c r="H30" s="13"/>
      <c r="I30" s="3"/>
      <c r="J30" s="81"/>
      <c r="K30" s="8"/>
      <c r="AE30" s="5"/>
    </row>
    <row r="39" spans="5:30" x14ac:dyDescent="0.3">
      <c r="E39" s="12">
        <v>0.38</v>
      </c>
    </row>
    <row r="40" spans="5:30" x14ac:dyDescent="0.3">
      <c r="E40" s="12" t="s">
        <v>182</v>
      </c>
    </row>
    <row r="41" spans="5:30" x14ac:dyDescent="0.3">
      <c r="AD41" s="48"/>
    </row>
    <row r="42" spans="5:30" x14ac:dyDescent="0.3">
      <c r="AD42" s="48"/>
    </row>
    <row r="43" spans="5:30" x14ac:dyDescent="0.3">
      <c r="AD43" s="48"/>
    </row>
    <row r="44" spans="5:30" x14ac:dyDescent="0.3">
      <c r="AD44" s="48"/>
    </row>
    <row r="45" spans="5:30" x14ac:dyDescent="0.3">
      <c r="AD45" s="48"/>
    </row>
    <row r="46" spans="5:30" x14ac:dyDescent="0.3">
      <c r="AD46" s="48"/>
    </row>
    <row r="47" spans="5:30" x14ac:dyDescent="0.3">
      <c r="AD47" s="48"/>
    </row>
  </sheetData>
  <mergeCells count="12">
    <mergeCell ref="L7:L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38"/>
  <sheetViews>
    <sheetView topLeftCell="A10" workbookViewId="0">
      <selection activeCell="H11" sqref="H11"/>
    </sheetView>
  </sheetViews>
  <sheetFormatPr defaultRowHeight="16.3" x14ac:dyDescent="0.3"/>
  <cols>
    <col min="1" max="1" width="4.625" style="1" customWidth="1"/>
    <col min="2" max="2" width="10.625" style="1" customWidth="1"/>
    <col min="3" max="3" width="6.625" style="1" customWidth="1"/>
    <col min="4" max="4" width="30.125" style="1" customWidth="1"/>
    <col min="5" max="5" width="8.875" style="1" customWidth="1"/>
    <col min="6" max="7" width="21.25" style="1" customWidth="1"/>
    <col min="8" max="8" width="7.875" style="1" customWidth="1"/>
    <col min="9" max="9" width="9.625" style="1" customWidth="1"/>
    <col min="10" max="10" width="11.375" style="1" customWidth="1"/>
    <col min="11" max="26" width="9.125" style="1" customWidth="1"/>
    <col min="27" max="29" width="9.125" style="1"/>
    <col min="30" max="30" width="32.375" style="1" customWidth="1"/>
    <col min="31" max="256" width="9.125" style="1"/>
    <col min="257" max="257" width="4.625" style="1" customWidth="1"/>
    <col min="258" max="258" width="10.625" style="1" customWidth="1"/>
    <col min="259" max="259" width="6.625" style="1" customWidth="1"/>
    <col min="260" max="260" width="30.125" style="1" customWidth="1"/>
    <col min="261" max="261" width="8.875" style="1" customWidth="1"/>
    <col min="262" max="263" width="21.25" style="1" customWidth="1"/>
    <col min="264" max="264" width="7.875" style="1" customWidth="1"/>
    <col min="265" max="265" width="9.625" style="1" customWidth="1"/>
    <col min="266" max="266" width="11.375" style="1" customWidth="1"/>
    <col min="267" max="285" width="9.125" style="1"/>
    <col min="286" max="286" width="32.375" style="1" customWidth="1"/>
    <col min="287" max="512" width="9.125" style="1"/>
    <col min="513" max="513" width="4.625" style="1" customWidth="1"/>
    <col min="514" max="514" width="10.625" style="1" customWidth="1"/>
    <col min="515" max="515" width="6.625" style="1" customWidth="1"/>
    <col min="516" max="516" width="30.125" style="1" customWidth="1"/>
    <col min="517" max="517" width="8.875" style="1" customWidth="1"/>
    <col min="518" max="519" width="21.25" style="1" customWidth="1"/>
    <col min="520" max="520" width="7.875" style="1" customWidth="1"/>
    <col min="521" max="521" width="9.625" style="1" customWidth="1"/>
    <col min="522" max="522" width="11.375" style="1" customWidth="1"/>
    <col min="523" max="541" width="9.125" style="1"/>
    <col min="542" max="542" width="32.375" style="1" customWidth="1"/>
    <col min="543" max="768" width="9.125" style="1"/>
    <col min="769" max="769" width="4.625" style="1" customWidth="1"/>
    <col min="770" max="770" width="10.625" style="1" customWidth="1"/>
    <col min="771" max="771" width="6.625" style="1" customWidth="1"/>
    <col min="772" max="772" width="30.125" style="1" customWidth="1"/>
    <col min="773" max="773" width="8.875" style="1" customWidth="1"/>
    <col min="774" max="775" width="21.25" style="1" customWidth="1"/>
    <col min="776" max="776" width="7.875" style="1" customWidth="1"/>
    <col min="777" max="777" width="9.625" style="1" customWidth="1"/>
    <col min="778" max="778" width="11.375" style="1" customWidth="1"/>
    <col min="779" max="797" width="9.125" style="1"/>
    <col min="798" max="798" width="32.375" style="1" customWidth="1"/>
    <col min="799" max="1024" width="9.125" style="1"/>
    <col min="1025" max="1025" width="4.625" style="1" customWidth="1"/>
    <col min="1026" max="1026" width="10.625" style="1" customWidth="1"/>
    <col min="1027" max="1027" width="6.625" style="1" customWidth="1"/>
    <col min="1028" max="1028" width="30.125" style="1" customWidth="1"/>
    <col min="1029" max="1029" width="8.875" style="1" customWidth="1"/>
    <col min="1030" max="1031" width="21.25" style="1" customWidth="1"/>
    <col min="1032" max="1032" width="7.875" style="1" customWidth="1"/>
    <col min="1033" max="1033" width="9.625" style="1" customWidth="1"/>
    <col min="1034" max="1034" width="11.375" style="1" customWidth="1"/>
    <col min="1035" max="1053" width="9.125" style="1"/>
    <col min="1054" max="1054" width="32.375" style="1" customWidth="1"/>
    <col min="1055" max="1280" width="9.125" style="1"/>
    <col min="1281" max="1281" width="4.625" style="1" customWidth="1"/>
    <col min="1282" max="1282" width="10.625" style="1" customWidth="1"/>
    <col min="1283" max="1283" width="6.625" style="1" customWidth="1"/>
    <col min="1284" max="1284" width="30.125" style="1" customWidth="1"/>
    <col min="1285" max="1285" width="8.875" style="1" customWidth="1"/>
    <col min="1286" max="1287" width="21.25" style="1" customWidth="1"/>
    <col min="1288" max="1288" width="7.875" style="1" customWidth="1"/>
    <col min="1289" max="1289" width="9.625" style="1" customWidth="1"/>
    <col min="1290" max="1290" width="11.375" style="1" customWidth="1"/>
    <col min="1291" max="1309" width="9.125" style="1"/>
    <col min="1310" max="1310" width="32.375" style="1" customWidth="1"/>
    <col min="1311" max="1536" width="9.125" style="1"/>
    <col min="1537" max="1537" width="4.625" style="1" customWidth="1"/>
    <col min="1538" max="1538" width="10.625" style="1" customWidth="1"/>
    <col min="1539" max="1539" width="6.625" style="1" customWidth="1"/>
    <col min="1540" max="1540" width="30.125" style="1" customWidth="1"/>
    <col min="1541" max="1541" width="8.875" style="1" customWidth="1"/>
    <col min="1542" max="1543" width="21.25" style="1" customWidth="1"/>
    <col min="1544" max="1544" width="7.875" style="1" customWidth="1"/>
    <col min="1545" max="1545" width="9.625" style="1" customWidth="1"/>
    <col min="1546" max="1546" width="11.375" style="1" customWidth="1"/>
    <col min="1547" max="1565" width="9.125" style="1"/>
    <col min="1566" max="1566" width="32.375" style="1" customWidth="1"/>
    <col min="1567" max="1792" width="9.125" style="1"/>
    <col min="1793" max="1793" width="4.625" style="1" customWidth="1"/>
    <col min="1794" max="1794" width="10.625" style="1" customWidth="1"/>
    <col min="1795" max="1795" width="6.625" style="1" customWidth="1"/>
    <col min="1796" max="1796" width="30.125" style="1" customWidth="1"/>
    <col min="1797" max="1797" width="8.875" style="1" customWidth="1"/>
    <col min="1798" max="1799" width="21.25" style="1" customWidth="1"/>
    <col min="1800" max="1800" width="7.875" style="1" customWidth="1"/>
    <col min="1801" max="1801" width="9.625" style="1" customWidth="1"/>
    <col min="1802" max="1802" width="11.375" style="1" customWidth="1"/>
    <col min="1803" max="1821" width="9.125" style="1"/>
    <col min="1822" max="1822" width="32.375" style="1" customWidth="1"/>
    <col min="1823" max="2048" width="9.125" style="1"/>
    <col min="2049" max="2049" width="4.625" style="1" customWidth="1"/>
    <col min="2050" max="2050" width="10.625" style="1" customWidth="1"/>
    <col min="2051" max="2051" width="6.625" style="1" customWidth="1"/>
    <col min="2052" max="2052" width="30.125" style="1" customWidth="1"/>
    <col min="2053" max="2053" width="8.875" style="1" customWidth="1"/>
    <col min="2054" max="2055" width="21.25" style="1" customWidth="1"/>
    <col min="2056" max="2056" width="7.875" style="1" customWidth="1"/>
    <col min="2057" max="2057" width="9.625" style="1" customWidth="1"/>
    <col min="2058" max="2058" width="11.375" style="1" customWidth="1"/>
    <col min="2059" max="2077" width="9.125" style="1"/>
    <col min="2078" max="2078" width="32.375" style="1" customWidth="1"/>
    <col min="2079" max="2304" width="9.125" style="1"/>
    <col min="2305" max="2305" width="4.625" style="1" customWidth="1"/>
    <col min="2306" max="2306" width="10.625" style="1" customWidth="1"/>
    <col min="2307" max="2307" width="6.625" style="1" customWidth="1"/>
    <col min="2308" max="2308" width="30.125" style="1" customWidth="1"/>
    <col min="2309" max="2309" width="8.875" style="1" customWidth="1"/>
    <col min="2310" max="2311" width="21.25" style="1" customWidth="1"/>
    <col min="2312" max="2312" width="7.875" style="1" customWidth="1"/>
    <col min="2313" max="2313" width="9.625" style="1" customWidth="1"/>
    <col min="2314" max="2314" width="11.375" style="1" customWidth="1"/>
    <col min="2315" max="2333" width="9.125" style="1"/>
    <col min="2334" max="2334" width="32.375" style="1" customWidth="1"/>
    <col min="2335" max="2560" width="9.125" style="1"/>
    <col min="2561" max="2561" width="4.625" style="1" customWidth="1"/>
    <col min="2562" max="2562" width="10.625" style="1" customWidth="1"/>
    <col min="2563" max="2563" width="6.625" style="1" customWidth="1"/>
    <col min="2564" max="2564" width="30.125" style="1" customWidth="1"/>
    <col min="2565" max="2565" width="8.875" style="1" customWidth="1"/>
    <col min="2566" max="2567" width="21.25" style="1" customWidth="1"/>
    <col min="2568" max="2568" width="7.875" style="1" customWidth="1"/>
    <col min="2569" max="2569" width="9.625" style="1" customWidth="1"/>
    <col min="2570" max="2570" width="11.375" style="1" customWidth="1"/>
    <col min="2571" max="2589" width="9.125" style="1"/>
    <col min="2590" max="2590" width="32.375" style="1" customWidth="1"/>
    <col min="2591" max="2816" width="9.125" style="1"/>
    <col min="2817" max="2817" width="4.625" style="1" customWidth="1"/>
    <col min="2818" max="2818" width="10.625" style="1" customWidth="1"/>
    <col min="2819" max="2819" width="6.625" style="1" customWidth="1"/>
    <col min="2820" max="2820" width="30.125" style="1" customWidth="1"/>
    <col min="2821" max="2821" width="8.875" style="1" customWidth="1"/>
    <col min="2822" max="2823" width="21.25" style="1" customWidth="1"/>
    <col min="2824" max="2824" width="7.875" style="1" customWidth="1"/>
    <col min="2825" max="2825" width="9.625" style="1" customWidth="1"/>
    <col min="2826" max="2826" width="11.375" style="1" customWidth="1"/>
    <col min="2827" max="2845" width="9.125" style="1"/>
    <col min="2846" max="2846" width="32.375" style="1" customWidth="1"/>
    <col min="2847" max="3072" width="9.125" style="1"/>
    <col min="3073" max="3073" width="4.625" style="1" customWidth="1"/>
    <col min="3074" max="3074" width="10.625" style="1" customWidth="1"/>
    <col min="3075" max="3075" width="6.625" style="1" customWidth="1"/>
    <col min="3076" max="3076" width="30.125" style="1" customWidth="1"/>
    <col min="3077" max="3077" width="8.875" style="1" customWidth="1"/>
    <col min="3078" max="3079" width="21.25" style="1" customWidth="1"/>
    <col min="3080" max="3080" width="7.875" style="1" customWidth="1"/>
    <col min="3081" max="3081" width="9.625" style="1" customWidth="1"/>
    <col min="3082" max="3082" width="11.375" style="1" customWidth="1"/>
    <col min="3083" max="3101" width="9.125" style="1"/>
    <col min="3102" max="3102" width="32.375" style="1" customWidth="1"/>
    <col min="3103" max="3328" width="9.125" style="1"/>
    <col min="3329" max="3329" width="4.625" style="1" customWidth="1"/>
    <col min="3330" max="3330" width="10.625" style="1" customWidth="1"/>
    <col min="3331" max="3331" width="6.625" style="1" customWidth="1"/>
    <col min="3332" max="3332" width="30.125" style="1" customWidth="1"/>
    <col min="3333" max="3333" width="8.875" style="1" customWidth="1"/>
    <col min="3334" max="3335" width="21.25" style="1" customWidth="1"/>
    <col min="3336" max="3336" width="7.875" style="1" customWidth="1"/>
    <col min="3337" max="3337" width="9.625" style="1" customWidth="1"/>
    <col min="3338" max="3338" width="11.375" style="1" customWidth="1"/>
    <col min="3339" max="3357" width="9.125" style="1"/>
    <col min="3358" max="3358" width="32.375" style="1" customWidth="1"/>
    <col min="3359" max="3584" width="9.125" style="1"/>
    <col min="3585" max="3585" width="4.625" style="1" customWidth="1"/>
    <col min="3586" max="3586" width="10.625" style="1" customWidth="1"/>
    <col min="3587" max="3587" width="6.625" style="1" customWidth="1"/>
    <col min="3588" max="3588" width="30.125" style="1" customWidth="1"/>
    <col min="3589" max="3589" width="8.875" style="1" customWidth="1"/>
    <col min="3590" max="3591" width="21.25" style="1" customWidth="1"/>
    <col min="3592" max="3592" width="7.875" style="1" customWidth="1"/>
    <col min="3593" max="3593" width="9.625" style="1" customWidth="1"/>
    <col min="3594" max="3594" width="11.375" style="1" customWidth="1"/>
    <col min="3595" max="3613" width="9.125" style="1"/>
    <col min="3614" max="3614" width="32.375" style="1" customWidth="1"/>
    <col min="3615" max="3840" width="9.125" style="1"/>
    <col min="3841" max="3841" width="4.625" style="1" customWidth="1"/>
    <col min="3842" max="3842" width="10.625" style="1" customWidth="1"/>
    <col min="3843" max="3843" width="6.625" style="1" customWidth="1"/>
    <col min="3844" max="3844" width="30.125" style="1" customWidth="1"/>
    <col min="3845" max="3845" width="8.875" style="1" customWidth="1"/>
    <col min="3846" max="3847" width="21.25" style="1" customWidth="1"/>
    <col min="3848" max="3848" width="7.875" style="1" customWidth="1"/>
    <col min="3849" max="3849" width="9.625" style="1" customWidth="1"/>
    <col min="3850" max="3850" width="11.375" style="1" customWidth="1"/>
    <col min="3851" max="3869" width="9.125" style="1"/>
    <col min="3870" max="3870" width="32.375" style="1" customWidth="1"/>
    <col min="3871" max="4096" width="9.125" style="1"/>
    <col min="4097" max="4097" width="4.625" style="1" customWidth="1"/>
    <col min="4098" max="4098" width="10.625" style="1" customWidth="1"/>
    <col min="4099" max="4099" width="6.625" style="1" customWidth="1"/>
    <col min="4100" max="4100" width="30.125" style="1" customWidth="1"/>
    <col min="4101" max="4101" width="8.875" style="1" customWidth="1"/>
    <col min="4102" max="4103" width="21.25" style="1" customWidth="1"/>
    <col min="4104" max="4104" width="7.875" style="1" customWidth="1"/>
    <col min="4105" max="4105" width="9.625" style="1" customWidth="1"/>
    <col min="4106" max="4106" width="11.375" style="1" customWidth="1"/>
    <col min="4107" max="4125" width="9.125" style="1"/>
    <col min="4126" max="4126" width="32.375" style="1" customWidth="1"/>
    <col min="4127" max="4352" width="9.125" style="1"/>
    <col min="4353" max="4353" width="4.625" style="1" customWidth="1"/>
    <col min="4354" max="4354" width="10.625" style="1" customWidth="1"/>
    <col min="4355" max="4355" width="6.625" style="1" customWidth="1"/>
    <col min="4356" max="4356" width="30.125" style="1" customWidth="1"/>
    <col min="4357" max="4357" width="8.875" style="1" customWidth="1"/>
    <col min="4358" max="4359" width="21.25" style="1" customWidth="1"/>
    <col min="4360" max="4360" width="7.875" style="1" customWidth="1"/>
    <col min="4361" max="4361" width="9.625" style="1" customWidth="1"/>
    <col min="4362" max="4362" width="11.375" style="1" customWidth="1"/>
    <col min="4363" max="4381" width="9.125" style="1"/>
    <col min="4382" max="4382" width="32.375" style="1" customWidth="1"/>
    <col min="4383" max="4608" width="9.125" style="1"/>
    <col min="4609" max="4609" width="4.625" style="1" customWidth="1"/>
    <col min="4610" max="4610" width="10.625" style="1" customWidth="1"/>
    <col min="4611" max="4611" width="6.625" style="1" customWidth="1"/>
    <col min="4612" max="4612" width="30.125" style="1" customWidth="1"/>
    <col min="4613" max="4613" width="8.875" style="1" customWidth="1"/>
    <col min="4614" max="4615" width="21.25" style="1" customWidth="1"/>
    <col min="4616" max="4616" width="7.875" style="1" customWidth="1"/>
    <col min="4617" max="4617" width="9.625" style="1" customWidth="1"/>
    <col min="4618" max="4618" width="11.375" style="1" customWidth="1"/>
    <col min="4619" max="4637" width="9.125" style="1"/>
    <col min="4638" max="4638" width="32.375" style="1" customWidth="1"/>
    <col min="4639" max="4864" width="9.125" style="1"/>
    <col min="4865" max="4865" width="4.625" style="1" customWidth="1"/>
    <col min="4866" max="4866" width="10.625" style="1" customWidth="1"/>
    <col min="4867" max="4867" width="6.625" style="1" customWidth="1"/>
    <col min="4868" max="4868" width="30.125" style="1" customWidth="1"/>
    <col min="4869" max="4869" width="8.875" style="1" customWidth="1"/>
    <col min="4870" max="4871" width="21.25" style="1" customWidth="1"/>
    <col min="4872" max="4872" width="7.875" style="1" customWidth="1"/>
    <col min="4873" max="4873" width="9.625" style="1" customWidth="1"/>
    <col min="4874" max="4874" width="11.375" style="1" customWidth="1"/>
    <col min="4875" max="4893" width="9.125" style="1"/>
    <col min="4894" max="4894" width="32.375" style="1" customWidth="1"/>
    <col min="4895" max="5120" width="9.125" style="1"/>
    <col min="5121" max="5121" width="4.625" style="1" customWidth="1"/>
    <col min="5122" max="5122" width="10.625" style="1" customWidth="1"/>
    <col min="5123" max="5123" width="6.625" style="1" customWidth="1"/>
    <col min="5124" max="5124" width="30.125" style="1" customWidth="1"/>
    <col min="5125" max="5125" width="8.875" style="1" customWidth="1"/>
    <col min="5126" max="5127" width="21.25" style="1" customWidth="1"/>
    <col min="5128" max="5128" width="7.875" style="1" customWidth="1"/>
    <col min="5129" max="5129" width="9.625" style="1" customWidth="1"/>
    <col min="5130" max="5130" width="11.375" style="1" customWidth="1"/>
    <col min="5131" max="5149" width="9.125" style="1"/>
    <col min="5150" max="5150" width="32.375" style="1" customWidth="1"/>
    <col min="5151" max="5376" width="9.125" style="1"/>
    <col min="5377" max="5377" width="4.625" style="1" customWidth="1"/>
    <col min="5378" max="5378" width="10.625" style="1" customWidth="1"/>
    <col min="5379" max="5379" width="6.625" style="1" customWidth="1"/>
    <col min="5380" max="5380" width="30.125" style="1" customWidth="1"/>
    <col min="5381" max="5381" width="8.875" style="1" customWidth="1"/>
    <col min="5382" max="5383" width="21.25" style="1" customWidth="1"/>
    <col min="5384" max="5384" width="7.875" style="1" customWidth="1"/>
    <col min="5385" max="5385" width="9.625" style="1" customWidth="1"/>
    <col min="5386" max="5386" width="11.375" style="1" customWidth="1"/>
    <col min="5387" max="5405" width="9.125" style="1"/>
    <col min="5406" max="5406" width="32.375" style="1" customWidth="1"/>
    <col min="5407" max="5632" width="9.125" style="1"/>
    <col min="5633" max="5633" width="4.625" style="1" customWidth="1"/>
    <col min="5634" max="5634" width="10.625" style="1" customWidth="1"/>
    <col min="5635" max="5635" width="6.625" style="1" customWidth="1"/>
    <col min="5636" max="5636" width="30.125" style="1" customWidth="1"/>
    <col min="5637" max="5637" width="8.875" style="1" customWidth="1"/>
    <col min="5638" max="5639" width="21.25" style="1" customWidth="1"/>
    <col min="5640" max="5640" width="7.875" style="1" customWidth="1"/>
    <col min="5641" max="5641" width="9.625" style="1" customWidth="1"/>
    <col min="5642" max="5642" width="11.375" style="1" customWidth="1"/>
    <col min="5643" max="5661" width="9.125" style="1"/>
    <col min="5662" max="5662" width="32.375" style="1" customWidth="1"/>
    <col min="5663" max="5888" width="9.125" style="1"/>
    <col min="5889" max="5889" width="4.625" style="1" customWidth="1"/>
    <col min="5890" max="5890" width="10.625" style="1" customWidth="1"/>
    <col min="5891" max="5891" width="6.625" style="1" customWidth="1"/>
    <col min="5892" max="5892" width="30.125" style="1" customWidth="1"/>
    <col min="5893" max="5893" width="8.875" style="1" customWidth="1"/>
    <col min="5894" max="5895" width="21.25" style="1" customWidth="1"/>
    <col min="5896" max="5896" width="7.875" style="1" customWidth="1"/>
    <col min="5897" max="5897" width="9.625" style="1" customWidth="1"/>
    <col min="5898" max="5898" width="11.375" style="1" customWidth="1"/>
    <col min="5899" max="5917" width="9.125" style="1"/>
    <col min="5918" max="5918" width="32.375" style="1" customWidth="1"/>
    <col min="5919" max="6144" width="9.125" style="1"/>
    <col min="6145" max="6145" width="4.625" style="1" customWidth="1"/>
    <col min="6146" max="6146" width="10.625" style="1" customWidth="1"/>
    <col min="6147" max="6147" width="6.625" style="1" customWidth="1"/>
    <col min="6148" max="6148" width="30.125" style="1" customWidth="1"/>
    <col min="6149" max="6149" width="8.875" style="1" customWidth="1"/>
    <col min="6150" max="6151" width="21.25" style="1" customWidth="1"/>
    <col min="6152" max="6152" width="7.875" style="1" customWidth="1"/>
    <col min="6153" max="6153" width="9.625" style="1" customWidth="1"/>
    <col min="6154" max="6154" width="11.375" style="1" customWidth="1"/>
    <col min="6155" max="6173" width="9.125" style="1"/>
    <col min="6174" max="6174" width="32.375" style="1" customWidth="1"/>
    <col min="6175" max="6400" width="9.125" style="1"/>
    <col min="6401" max="6401" width="4.625" style="1" customWidth="1"/>
    <col min="6402" max="6402" width="10.625" style="1" customWidth="1"/>
    <col min="6403" max="6403" width="6.625" style="1" customWidth="1"/>
    <col min="6404" max="6404" width="30.125" style="1" customWidth="1"/>
    <col min="6405" max="6405" width="8.875" style="1" customWidth="1"/>
    <col min="6406" max="6407" width="21.25" style="1" customWidth="1"/>
    <col min="6408" max="6408" width="7.875" style="1" customWidth="1"/>
    <col min="6409" max="6409" width="9.625" style="1" customWidth="1"/>
    <col min="6410" max="6410" width="11.375" style="1" customWidth="1"/>
    <col min="6411" max="6429" width="9.125" style="1"/>
    <col min="6430" max="6430" width="32.375" style="1" customWidth="1"/>
    <col min="6431" max="6656" width="9.125" style="1"/>
    <col min="6657" max="6657" width="4.625" style="1" customWidth="1"/>
    <col min="6658" max="6658" width="10.625" style="1" customWidth="1"/>
    <col min="6659" max="6659" width="6.625" style="1" customWidth="1"/>
    <col min="6660" max="6660" width="30.125" style="1" customWidth="1"/>
    <col min="6661" max="6661" width="8.875" style="1" customWidth="1"/>
    <col min="6662" max="6663" width="21.25" style="1" customWidth="1"/>
    <col min="6664" max="6664" width="7.875" style="1" customWidth="1"/>
    <col min="6665" max="6665" width="9.625" style="1" customWidth="1"/>
    <col min="6666" max="6666" width="11.375" style="1" customWidth="1"/>
    <col min="6667" max="6685" width="9.125" style="1"/>
    <col min="6686" max="6686" width="32.375" style="1" customWidth="1"/>
    <col min="6687" max="6912" width="9.125" style="1"/>
    <col min="6913" max="6913" width="4.625" style="1" customWidth="1"/>
    <col min="6914" max="6914" width="10.625" style="1" customWidth="1"/>
    <col min="6915" max="6915" width="6.625" style="1" customWidth="1"/>
    <col min="6916" max="6916" width="30.125" style="1" customWidth="1"/>
    <col min="6917" max="6917" width="8.875" style="1" customWidth="1"/>
    <col min="6918" max="6919" width="21.25" style="1" customWidth="1"/>
    <col min="6920" max="6920" width="7.875" style="1" customWidth="1"/>
    <col min="6921" max="6921" width="9.625" style="1" customWidth="1"/>
    <col min="6922" max="6922" width="11.375" style="1" customWidth="1"/>
    <col min="6923" max="6941" width="9.125" style="1"/>
    <col min="6942" max="6942" width="32.375" style="1" customWidth="1"/>
    <col min="6943" max="7168" width="9.125" style="1"/>
    <col min="7169" max="7169" width="4.625" style="1" customWidth="1"/>
    <col min="7170" max="7170" width="10.625" style="1" customWidth="1"/>
    <col min="7171" max="7171" width="6.625" style="1" customWidth="1"/>
    <col min="7172" max="7172" width="30.125" style="1" customWidth="1"/>
    <col min="7173" max="7173" width="8.875" style="1" customWidth="1"/>
    <col min="7174" max="7175" width="21.25" style="1" customWidth="1"/>
    <col min="7176" max="7176" width="7.875" style="1" customWidth="1"/>
    <col min="7177" max="7177" width="9.625" style="1" customWidth="1"/>
    <col min="7178" max="7178" width="11.375" style="1" customWidth="1"/>
    <col min="7179" max="7197" width="9.125" style="1"/>
    <col min="7198" max="7198" width="32.375" style="1" customWidth="1"/>
    <col min="7199" max="7424" width="9.125" style="1"/>
    <col min="7425" max="7425" width="4.625" style="1" customWidth="1"/>
    <col min="7426" max="7426" width="10.625" style="1" customWidth="1"/>
    <col min="7427" max="7427" width="6.625" style="1" customWidth="1"/>
    <col min="7428" max="7428" width="30.125" style="1" customWidth="1"/>
    <col min="7429" max="7429" width="8.875" style="1" customWidth="1"/>
    <col min="7430" max="7431" width="21.25" style="1" customWidth="1"/>
    <col min="7432" max="7432" width="7.875" style="1" customWidth="1"/>
    <col min="7433" max="7433" width="9.625" style="1" customWidth="1"/>
    <col min="7434" max="7434" width="11.375" style="1" customWidth="1"/>
    <col min="7435" max="7453" width="9.125" style="1"/>
    <col min="7454" max="7454" width="32.375" style="1" customWidth="1"/>
    <col min="7455" max="7680" width="9.125" style="1"/>
    <col min="7681" max="7681" width="4.625" style="1" customWidth="1"/>
    <col min="7682" max="7682" width="10.625" style="1" customWidth="1"/>
    <col min="7683" max="7683" width="6.625" style="1" customWidth="1"/>
    <col min="7684" max="7684" width="30.125" style="1" customWidth="1"/>
    <col min="7685" max="7685" width="8.875" style="1" customWidth="1"/>
    <col min="7686" max="7687" width="21.25" style="1" customWidth="1"/>
    <col min="7688" max="7688" width="7.875" style="1" customWidth="1"/>
    <col min="7689" max="7689" width="9.625" style="1" customWidth="1"/>
    <col min="7690" max="7690" width="11.375" style="1" customWidth="1"/>
    <col min="7691" max="7709" width="9.125" style="1"/>
    <col min="7710" max="7710" width="32.375" style="1" customWidth="1"/>
    <col min="7711" max="7936" width="9.125" style="1"/>
    <col min="7937" max="7937" width="4.625" style="1" customWidth="1"/>
    <col min="7938" max="7938" width="10.625" style="1" customWidth="1"/>
    <col min="7939" max="7939" width="6.625" style="1" customWidth="1"/>
    <col min="7940" max="7940" width="30.125" style="1" customWidth="1"/>
    <col min="7941" max="7941" width="8.875" style="1" customWidth="1"/>
    <col min="7942" max="7943" width="21.25" style="1" customWidth="1"/>
    <col min="7944" max="7944" width="7.875" style="1" customWidth="1"/>
    <col min="7945" max="7945" width="9.625" style="1" customWidth="1"/>
    <col min="7946" max="7946" width="11.375" style="1" customWidth="1"/>
    <col min="7947" max="7965" width="9.125" style="1"/>
    <col min="7966" max="7966" width="32.375" style="1" customWidth="1"/>
    <col min="7967" max="8192" width="9.125" style="1"/>
    <col min="8193" max="8193" width="4.625" style="1" customWidth="1"/>
    <col min="8194" max="8194" width="10.625" style="1" customWidth="1"/>
    <col min="8195" max="8195" width="6.625" style="1" customWidth="1"/>
    <col min="8196" max="8196" width="30.125" style="1" customWidth="1"/>
    <col min="8197" max="8197" width="8.875" style="1" customWidth="1"/>
    <col min="8198" max="8199" width="21.25" style="1" customWidth="1"/>
    <col min="8200" max="8200" width="7.875" style="1" customWidth="1"/>
    <col min="8201" max="8201" width="9.625" style="1" customWidth="1"/>
    <col min="8202" max="8202" width="11.375" style="1" customWidth="1"/>
    <col min="8203" max="8221" width="9.125" style="1"/>
    <col min="8222" max="8222" width="32.375" style="1" customWidth="1"/>
    <col min="8223" max="8448" width="9.125" style="1"/>
    <col min="8449" max="8449" width="4.625" style="1" customWidth="1"/>
    <col min="8450" max="8450" width="10.625" style="1" customWidth="1"/>
    <col min="8451" max="8451" width="6.625" style="1" customWidth="1"/>
    <col min="8452" max="8452" width="30.125" style="1" customWidth="1"/>
    <col min="8453" max="8453" width="8.875" style="1" customWidth="1"/>
    <col min="8454" max="8455" width="21.25" style="1" customWidth="1"/>
    <col min="8456" max="8456" width="7.875" style="1" customWidth="1"/>
    <col min="8457" max="8457" width="9.625" style="1" customWidth="1"/>
    <col min="8458" max="8458" width="11.375" style="1" customWidth="1"/>
    <col min="8459" max="8477" width="9.125" style="1"/>
    <col min="8478" max="8478" width="32.375" style="1" customWidth="1"/>
    <col min="8479" max="8704" width="9.125" style="1"/>
    <col min="8705" max="8705" width="4.625" style="1" customWidth="1"/>
    <col min="8706" max="8706" width="10.625" style="1" customWidth="1"/>
    <col min="8707" max="8707" width="6.625" style="1" customWidth="1"/>
    <col min="8708" max="8708" width="30.125" style="1" customWidth="1"/>
    <col min="8709" max="8709" width="8.875" style="1" customWidth="1"/>
    <col min="8710" max="8711" width="21.25" style="1" customWidth="1"/>
    <col min="8712" max="8712" width="7.875" style="1" customWidth="1"/>
    <col min="8713" max="8713" width="9.625" style="1" customWidth="1"/>
    <col min="8714" max="8714" width="11.375" style="1" customWidth="1"/>
    <col min="8715" max="8733" width="9.125" style="1"/>
    <col min="8734" max="8734" width="32.375" style="1" customWidth="1"/>
    <col min="8735" max="8960" width="9.125" style="1"/>
    <col min="8961" max="8961" width="4.625" style="1" customWidth="1"/>
    <col min="8962" max="8962" width="10.625" style="1" customWidth="1"/>
    <col min="8963" max="8963" width="6.625" style="1" customWidth="1"/>
    <col min="8964" max="8964" width="30.125" style="1" customWidth="1"/>
    <col min="8965" max="8965" width="8.875" style="1" customWidth="1"/>
    <col min="8966" max="8967" width="21.25" style="1" customWidth="1"/>
    <col min="8968" max="8968" width="7.875" style="1" customWidth="1"/>
    <col min="8969" max="8969" width="9.625" style="1" customWidth="1"/>
    <col min="8970" max="8970" width="11.375" style="1" customWidth="1"/>
    <col min="8971" max="8989" width="9.125" style="1"/>
    <col min="8990" max="8990" width="32.375" style="1" customWidth="1"/>
    <col min="8991" max="9216" width="9.125" style="1"/>
    <col min="9217" max="9217" width="4.625" style="1" customWidth="1"/>
    <col min="9218" max="9218" width="10.625" style="1" customWidth="1"/>
    <col min="9219" max="9219" width="6.625" style="1" customWidth="1"/>
    <col min="9220" max="9220" width="30.125" style="1" customWidth="1"/>
    <col min="9221" max="9221" width="8.875" style="1" customWidth="1"/>
    <col min="9222" max="9223" width="21.25" style="1" customWidth="1"/>
    <col min="9224" max="9224" width="7.875" style="1" customWidth="1"/>
    <col min="9225" max="9225" width="9.625" style="1" customWidth="1"/>
    <col min="9226" max="9226" width="11.375" style="1" customWidth="1"/>
    <col min="9227" max="9245" width="9.125" style="1"/>
    <col min="9246" max="9246" width="32.375" style="1" customWidth="1"/>
    <col min="9247" max="9472" width="9.125" style="1"/>
    <col min="9473" max="9473" width="4.625" style="1" customWidth="1"/>
    <col min="9474" max="9474" width="10.625" style="1" customWidth="1"/>
    <col min="9475" max="9475" width="6.625" style="1" customWidth="1"/>
    <col min="9476" max="9476" width="30.125" style="1" customWidth="1"/>
    <col min="9477" max="9477" width="8.875" style="1" customWidth="1"/>
    <col min="9478" max="9479" width="21.25" style="1" customWidth="1"/>
    <col min="9480" max="9480" width="7.875" style="1" customWidth="1"/>
    <col min="9481" max="9481" width="9.625" style="1" customWidth="1"/>
    <col min="9482" max="9482" width="11.375" style="1" customWidth="1"/>
    <col min="9483" max="9501" width="9.125" style="1"/>
    <col min="9502" max="9502" width="32.375" style="1" customWidth="1"/>
    <col min="9503" max="9728" width="9.125" style="1"/>
    <col min="9729" max="9729" width="4.625" style="1" customWidth="1"/>
    <col min="9730" max="9730" width="10.625" style="1" customWidth="1"/>
    <col min="9731" max="9731" width="6.625" style="1" customWidth="1"/>
    <col min="9732" max="9732" width="30.125" style="1" customWidth="1"/>
    <col min="9733" max="9733" width="8.875" style="1" customWidth="1"/>
    <col min="9734" max="9735" width="21.25" style="1" customWidth="1"/>
    <col min="9736" max="9736" width="7.875" style="1" customWidth="1"/>
    <col min="9737" max="9737" width="9.625" style="1" customWidth="1"/>
    <col min="9738" max="9738" width="11.375" style="1" customWidth="1"/>
    <col min="9739" max="9757" width="9.125" style="1"/>
    <col min="9758" max="9758" width="32.375" style="1" customWidth="1"/>
    <col min="9759" max="9984" width="9.125" style="1"/>
    <col min="9985" max="9985" width="4.625" style="1" customWidth="1"/>
    <col min="9986" max="9986" width="10.625" style="1" customWidth="1"/>
    <col min="9987" max="9987" width="6.625" style="1" customWidth="1"/>
    <col min="9988" max="9988" width="30.125" style="1" customWidth="1"/>
    <col min="9989" max="9989" width="8.875" style="1" customWidth="1"/>
    <col min="9990" max="9991" width="21.25" style="1" customWidth="1"/>
    <col min="9992" max="9992" width="7.875" style="1" customWidth="1"/>
    <col min="9993" max="9993" width="9.625" style="1" customWidth="1"/>
    <col min="9994" max="9994" width="11.375" style="1" customWidth="1"/>
    <col min="9995" max="10013" width="9.125" style="1"/>
    <col min="10014" max="10014" width="32.375" style="1" customWidth="1"/>
    <col min="10015" max="10240" width="9.125" style="1"/>
    <col min="10241" max="10241" width="4.625" style="1" customWidth="1"/>
    <col min="10242" max="10242" width="10.625" style="1" customWidth="1"/>
    <col min="10243" max="10243" width="6.625" style="1" customWidth="1"/>
    <col min="10244" max="10244" width="30.125" style="1" customWidth="1"/>
    <col min="10245" max="10245" width="8.875" style="1" customWidth="1"/>
    <col min="10246" max="10247" width="21.25" style="1" customWidth="1"/>
    <col min="10248" max="10248" width="7.875" style="1" customWidth="1"/>
    <col min="10249" max="10249" width="9.625" style="1" customWidth="1"/>
    <col min="10250" max="10250" width="11.375" style="1" customWidth="1"/>
    <col min="10251" max="10269" width="9.125" style="1"/>
    <col min="10270" max="10270" width="32.375" style="1" customWidth="1"/>
    <col min="10271" max="10496" width="9.125" style="1"/>
    <col min="10497" max="10497" width="4.625" style="1" customWidth="1"/>
    <col min="10498" max="10498" width="10.625" style="1" customWidth="1"/>
    <col min="10499" max="10499" width="6.625" style="1" customWidth="1"/>
    <col min="10500" max="10500" width="30.125" style="1" customWidth="1"/>
    <col min="10501" max="10501" width="8.875" style="1" customWidth="1"/>
    <col min="10502" max="10503" width="21.25" style="1" customWidth="1"/>
    <col min="10504" max="10504" width="7.875" style="1" customWidth="1"/>
    <col min="10505" max="10505" width="9.625" style="1" customWidth="1"/>
    <col min="10506" max="10506" width="11.375" style="1" customWidth="1"/>
    <col min="10507" max="10525" width="9.125" style="1"/>
    <col min="10526" max="10526" width="32.375" style="1" customWidth="1"/>
    <col min="10527" max="10752" width="9.125" style="1"/>
    <col min="10753" max="10753" width="4.625" style="1" customWidth="1"/>
    <col min="10754" max="10754" width="10.625" style="1" customWidth="1"/>
    <col min="10755" max="10755" width="6.625" style="1" customWidth="1"/>
    <col min="10756" max="10756" width="30.125" style="1" customWidth="1"/>
    <col min="10757" max="10757" width="8.875" style="1" customWidth="1"/>
    <col min="10758" max="10759" width="21.25" style="1" customWidth="1"/>
    <col min="10760" max="10760" width="7.875" style="1" customWidth="1"/>
    <col min="10761" max="10761" width="9.625" style="1" customWidth="1"/>
    <col min="10762" max="10762" width="11.375" style="1" customWidth="1"/>
    <col min="10763" max="10781" width="9.125" style="1"/>
    <col min="10782" max="10782" width="32.375" style="1" customWidth="1"/>
    <col min="10783" max="11008" width="9.125" style="1"/>
    <col min="11009" max="11009" width="4.625" style="1" customWidth="1"/>
    <col min="11010" max="11010" width="10.625" style="1" customWidth="1"/>
    <col min="11011" max="11011" width="6.625" style="1" customWidth="1"/>
    <col min="11012" max="11012" width="30.125" style="1" customWidth="1"/>
    <col min="11013" max="11013" width="8.875" style="1" customWidth="1"/>
    <col min="11014" max="11015" width="21.25" style="1" customWidth="1"/>
    <col min="11016" max="11016" width="7.875" style="1" customWidth="1"/>
    <col min="11017" max="11017" width="9.625" style="1" customWidth="1"/>
    <col min="11018" max="11018" width="11.375" style="1" customWidth="1"/>
    <col min="11019" max="11037" width="9.125" style="1"/>
    <col min="11038" max="11038" width="32.375" style="1" customWidth="1"/>
    <col min="11039" max="11264" width="9.125" style="1"/>
    <col min="11265" max="11265" width="4.625" style="1" customWidth="1"/>
    <col min="11266" max="11266" width="10.625" style="1" customWidth="1"/>
    <col min="11267" max="11267" width="6.625" style="1" customWidth="1"/>
    <col min="11268" max="11268" width="30.125" style="1" customWidth="1"/>
    <col min="11269" max="11269" width="8.875" style="1" customWidth="1"/>
    <col min="11270" max="11271" width="21.25" style="1" customWidth="1"/>
    <col min="11272" max="11272" width="7.875" style="1" customWidth="1"/>
    <col min="11273" max="11273" width="9.625" style="1" customWidth="1"/>
    <col min="11274" max="11274" width="11.375" style="1" customWidth="1"/>
    <col min="11275" max="11293" width="9.125" style="1"/>
    <col min="11294" max="11294" width="32.375" style="1" customWidth="1"/>
    <col min="11295" max="11520" width="9.125" style="1"/>
    <col min="11521" max="11521" width="4.625" style="1" customWidth="1"/>
    <col min="11522" max="11522" width="10.625" style="1" customWidth="1"/>
    <col min="11523" max="11523" width="6.625" style="1" customWidth="1"/>
    <col min="11524" max="11524" width="30.125" style="1" customWidth="1"/>
    <col min="11525" max="11525" width="8.875" style="1" customWidth="1"/>
    <col min="11526" max="11527" width="21.25" style="1" customWidth="1"/>
    <col min="11528" max="11528" width="7.875" style="1" customWidth="1"/>
    <col min="11529" max="11529" width="9.625" style="1" customWidth="1"/>
    <col min="11530" max="11530" width="11.375" style="1" customWidth="1"/>
    <col min="11531" max="11549" width="9.125" style="1"/>
    <col min="11550" max="11550" width="32.375" style="1" customWidth="1"/>
    <col min="11551" max="11776" width="9.125" style="1"/>
    <col min="11777" max="11777" width="4.625" style="1" customWidth="1"/>
    <col min="11778" max="11778" width="10.625" style="1" customWidth="1"/>
    <col min="11779" max="11779" width="6.625" style="1" customWidth="1"/>
    <col min="11780" max="11780" width="30.125" style="1" customWidth="1"/>
    <col min="11781" max="11781" width="8.875" style="1" customWidth="1"/>
    <col min="11782" max="11783" width="21.25" style="1" customWidth="1"/>
    <col min="11784" max="11784" width="7.875" style="1" customWidth="1"/>
    <col min="11785" max="11785" width="9.625" style="1" customWidth="1"/>
    <col min="11786" max="11786" width="11.375" style="1" customWidth="1"/>
    <col min="11787" max="11805" width="9.125" style="1"/>
    <col min="11806" max="11806" width="32.375" style="1" customWidth="1"/>
    <col min="11807" max="12032" width="9.125" style="1"/>
    <col min="12033" max="12033" width="4.625" style="1" customWidth="1"/>
    <col min="12034" max="12034" width="10.625" style="1" customWidth="1"/>
    <col min="12035" max="12035" width="6.625" style="1" customWidth="1"/>
    <col min="12036" max="12036" width="30.125" style="1" customWidth="1"/>
    <col min="12037" max="12037" width="8.875" style="1" customWidth="1"/>
    <col min="12038" max="12039" width="21.25" style="1" customWidth="1"/>
    <col min="12040" max="12040" width="7.875" style="1" customWidth="1"/>
    <col min="12041" max="12041" width="9.625" style="1" customWidth="1"/>
    <col min="12042" max="12042" width="11.375" style="1" customWidth="1"/>
    <col min="12043" max="12061" width="9.125" style="1"/>
    <col min="12062" max="12062" width="32.375" style="1" customWidth="1"/>
    <col min="12063" max="12288" width="9.125" style="1"/>
    <col min="12289" max="12289" width="4.625" style="1" customWidth="1"/>
    <col min="12290" max="12290" width="10.625" style="1" customWidth="1"/>
    <col min="12291" max="12291" width="6.625" style="1" customWidth="1"/>
    <col min="12292" max="12292" width="30.125" style="1" customWidth="1"/>
    <col min="12293" max="12293" width="8.875" style="1" customWidth="1"/>
    <col min="12294" max="12295" width="21.25" style="1" customWidth="1"/>
    <col min="12296" max="12296" width="7.875" style="1" customWidth="1"/>
    <col min="12297" max="12297" width="9.625" style="1" customWidth="1"/>
    <col min="12298" max="12298" width="11.375" style="1" customWidth="1"/>
    <col min="12299" max="12317" width="9.125" style="1"/>
    <col min="12318" max="12318" width="32.375" style="1" customWidth="1"/>
    <col min="12319" max="12544" width="9.125" style="1"/>
    <col min="12545" max="12545" width="4.625" style="1" customWidth="1"/>
    <col min="12546" max="12546" width="10.625" style="1" customWidth="1"/>
    <col min="12547" max="12547" width="6.625" style="1" customWidth="1"/>
    <col min="12548" max="12548" width="30.125" style="1" customWidth="1"/>
    <col min="12549" max="12549" width="8.875" style="1" customWidth="1"/>
    <col min="12550" max="12551" width="21.25" style="1" customWidth="1"/>
    <col min="12552" max="12552" width="7.875" style="1" customWidth="1"/>
    <col min="12553" max="12553" width="9.625" style="1" customWidth="1"/>
    <col min="12554" max="12554" width="11.375" style="1" customWidth="1"/>
    <col min="12555" max="12573" width="9.125" style="1"/>
    <col min="12574" max="12574" width="32.375" style="1" customWidth="1"/>
    <col min="12575" max="12800" width="9.125" style="1"/>
    <col min="12801" max="12801" width="4.625" style="1" customWidth="1"/>
    <col min="12802" max="12802" width="10.625" style="1" customWidth="1"/>
    <col min="12803" max="12803" width="6.625" style="1" customWidth="1"/>
    <col min="12804" max="12804" width="30.125" style="1" customWidth="1"/>
    <col min="12805" max="12805" width="8.875" style="1" customWidth="1"/>
    <col min="12806" max="12807" width="21.25" style="1" customWidth="1"/>
    <col min="12808" max="12808" width="7.875" style="1" customWidth="1"/>
    <col min="12809" max="12809" width="9.625" style="1" customWidth="1"/>
    <col min="12810" max="12810" width="11.375" style="1" customWidth="1"/>
    <col min="12811" max="12829" width="9.125" style="1"/>
    <col min="12830" max="12830" width="32.375" style="1" customWidth="1"/>
    <col min="12831" max="13056" width="9.125" style="1"/>
    <col min="13057" max="13057" width="4.625" style="1" customWidth="1"/>
    <col min="13058" max="13058" width="10.625" style="1" customWidth="1"/>
    <col min="13059" max="13059" width="6.625" style="1" customWidth="1"/>
    <col min="13060" max="13060" width="30.125" style="1" customWidth="1"/>
    <col min="13061" max="13061" width="8.875" style="1" customWidth="1"/>
    <col min="13062" max="13063" width="21.25" style="1" customWidth="1"/>
    <col min="13064" max="13064" width="7.875" style="1" customWidth="1"/>
    <col min="13065" max="13065" width="9.625" style="1" customWidth="1"/>
    <col min="13066" max="13066" width="11.375" style="1" customWidth="1"/>
    <col min="13067" max="13085" width="9.125" style="1"/>
    <col min="13086" max="13086" width="32.375" style="1" customWidth="1"/>
    <col min="13087" max="13312" width="9.125" style="1"/>
    <col min="13313" max="13313" width="4.625" style="1" customWidth="1"/>
    <col min="13314" max="13314" width="10.625" style="1" customWidth="1"/>
    <col min="13315" max="13315" width="6.625" style="1" customWidth="1"/>
    <col min="13316" max="13316" width="30.125" style="1" customWidth="1"/>
    <col min="13317" max="13317" width="8.875" style="1" customWidth="1"/>
    <col min="13318" max="13319" width="21.25" style="1" customWidth="1"/>
    <col min="13320" max="13320" width="7.875" style="1" customWidth="1"/>
    <col min="13321" max="13321" width="9.625" style="1" customWidth="1"/>
    <col min="13322" max="13322" width="11.375" style="1" customWidth="1"/>
    <col min="13323" max="13341" width="9.125" style="1"/>
    <col min="13342" max="13342" width="32.375" style="1" customWidth="1"/>
    <col min="13343" max="13568" width="9.125" style="1"/>
    <col min="13569" max="13569" width="4.625" style="1" customWidth="1"/>
    <col min="13570" max="13570" width="10.625" style="1" customWidth="1"/>
    <col min="13571" max="13571" width="6.625" style="1" customWidth="1"/>
    <col min="13572" max="13572" width="30.125" style="1" customWidth="1"/>
    <col min="13573" max="13573" width="8.875" style="1" customWidth="1"/>
    <col min="13574" max="13575" width="21.25" style="1" customWidth="1"/>
    <col min="13576" max="13576" width="7.875" style="1" customWidth="1"/>
    <col min="13577" max="13577" width="9.625" style="1" customWidth="1"/>
    <col min="13578" max="13578" width="11.375" style="1" customWidth="1"/>
    <col min="13579" max="13597" width="9.125" style="1"/>
    <col min="13598" max="13598" width="32.375" style="1" customWidth="1"/>
    <col min="13599" max="13824" width="9.125" style="1"/>
    <col min="13825" max="13825" width="4.625" style="1" customWidth="1"/>
    <col min="13826" max="13826" width="10.625" style="1" customWidth="1"/>
    <col min="13827" max="13827" width="6.625" style="1" customWidth="1"/>
    <col min="13828" max="13828" width="30.125" style="1" customWidth="1"/>
    <col min="13829" max="13829" width="8.875" style="1" customWidth="1"/>
    <col min="13830" max="13831" width="21.25" style="1" customWidth="1"/>
    <col min="13832" max="13832" width="7.875" style="1" customWidth="1"/>
    <col min="13833" max="13833" width="9.625" style="1" customWidth="1"/>
    <col min="13834" max="13834" width="11.375" style="1" customWidth="1"/>
    <col min="13835" max="13853" width="9.125" style="1"/>
    <col min="13854" max="13854" width="32.375" style="1" customWidth="1"/>
    <col min="13855" max="14080" width="9.125" style="1"/>
    <col min="14081" max="14081" width="4.625" style="1" customWidth="1"/>
    <col min="14082" max="14082" width="10.625" style="1" customWidth="1"/>
    <col min="14083" max="14083" width="6.625" style="1" customWidth="1"/>
    <col min="14084" max="14084" width="30.125" style="1" customWidth="1"/>
    <col min="14085" max="14085" width="8.875" style="1" customWidth="1"/>
    <col min="14086" max="14087" width="21.25" style="1" customWidth="1"/>
    <col min="14088" max="14088" width="7.875" style="1" customWidth="1"/>
    <col min="14089" max="14089" width="9.625" style="1" customWidth="1"/>
    <col min="14090" max="14090" width="11.375" style="1" customWidth="1"/>
    <col min="14091" max="14109" width="9.125" style="1"/>
    <col min="14110" max="14110" width="32.375" style="1" customWidth="1"/>
    <col min="14111" max="14336" width="9.125" style="1"/>
    <col min="14337" max="14337" width="4.625" style="1" customWidth="1"/>
    <col min="14338" max="14338" width="10.625" style="1" customWidth="1"/>
    <col min="14339" max="14339" width="6.625" style="1" customWidth="1"/>
    <col min="14340" max="14340" width="30.125" style="1" customWidth="1"/>
    <col min="14341" max="14341" width="8.875" style="1" customWidth="1"/>
    <col min="14342" max="14343" width="21.25" style="1" customWidth="1"/>
    <col min="14344" max="14344" width="7.875" style="1" customWidth="1"/>
    <col min="14345" max="14345" width="9.625" style="1" customWidth="1"/>
    <col min="14346" max="14346" width="11.375" style="1" customWidth="1"/>
    <col min="14347" max="14365" width="9.125" style="1"/>
    <col min="14366" max="14366" width="32.375" style="1" customWidth="1"/>
    <col min="14367" max="14592" width="9.125" style="1"/>
    <col min="14593" max="14593" width="4.625" style="1" customWidth="1"/>
    <col min="14594" max="14594" width="10.625" style="1" customWidth="1"/>
    <col min="14595" max="14595" width="6.625" style="1" customWidth="1"/>
    <col min="14596" max="14596" width="30.125" style="1" customWidth="1"/>
    <col min="14597" max="14597" width="8.875" style="1" customWidth="1"/>
    <col min="14598" max="14599" width="21.25" style="1" customWidth="1"/>
    <col min="14600" max="14600" width="7.875" style="1" customWidth="1"/>
    <col min="14601" max="14601" width="9.625" style="1" customWidth="1"/>
    <col min="14602" max="14602" width="11.375" style="1" customWidth="1"/>
    <col min="14603" max="14621" width="9.125" style="1"/>
    <col min="14622" max="14622" width="32.375" style="1" customWidth="1"/>
    <col min="14623" max="14848" width="9.125" style="1"/>
    <col min="14849" max="14849" width="4.625" style="1" customWidth="1"/>
    <col min="14850" max="14850" width="10.625" style="1" customWidth="1"/>
    <col min="14851" max="14851" width="6.625" style="1" customWidth="1"/>
    <col min="14852" max="14852" width="30.125" style="1" customWidth="1"/>
    <col min="14853" max="14853" width="8.875" style="1" customWidth="1"/>
    <col min="14854" max="14855" width="21.25" style="1" customWidth="1"/>
    <col min="14856" max="14856" width="7.875" style="1" customWidth="1"/>
    <col min="14857" max="14857" width="9.625" style="1" customWidth="1"/>
    <col min="14858" max="14858" width="11.375" style="1" customWidth="1"/>
    <col min="14859" max="14877" width="9.125" style="1"/>
    <col min="14878" max="14878" width="32.375" style="1" customWidth="1"/>
    <col min="14879" max="15104" width="9.125" style="1"/>
    <col min="15105" max="15105" width="4.625" style="1" customWidth="1"/>
    <col min="15106" max="15106" width="10.625" style="1" customWidth="1"/>
    <col min="15107" max="15107" width="6.625" style="1" customWidth="1"/>
    <col min="15108" max="15108" width="30.125" style="1" customWidth="1"/>
    <col min="15109" max="15109" width="8.875" style="1" customWidth="1"/>
    <col min="15110" max="15111" width="21.25" style="1" customWidth="1"/>
    <col min="15112" max="15112" width="7.875" style="1" customWidth="1"/>
    <col min="15113" max="15113" width="9.625" style="1" customWidth="1"/>
    <col min="15114" max="15114" width="11.375" style="1" customWidth="1"/>
    <col min="15115" max="15133" width="9.125" style="1"/>
    <col min="15134" max="15134" width="32.375" style="1" customWidth="1"/>
    <col min="15135" max="15360" width="9.125" style="1"/>
    <col min="15361" max="15361" width="4.625" style="1" customWidth="1"/>
    <col min="15362" max="15362" width="10.625" style="1" customWidth="1"/>
    <col min="15363" max="15363" width="6.625" style="1" customWidth="1"/>
    <col min="15364" max="15364" width="30.125" style="1" customWidth="1"/>
    <col min="15365" max="15365" width="8.875" style="1" customWidth="1"/>
    <col min="15366" max="15367" width="21.25" style="1" customWidth="1"/>
    <col min="15368" max="15368" width="7.875" style="1" customWidth="1"/>
    <col min="15369" max="15369" width="9.625" style="1" customWidth="1"/>
    <col min="15370" max="15370" width="11.375" style="1" customWidth="1"/>
    <col min="15371" max="15389" width="9.125" style="1"/>
    <col min="15390" max="15390" width="32.375" style="1" customWidth="1"/>
    <col min="15391" max="15616" width="9.125" style="1"/>
    <col min="15617" max="15617" width="4.625" style="1" customWidth="1"/>
    <col min="15618" max="15618" width="10.625" style="1" customWidth="1"/>
    <col min="15619" max="15619" width="6.625" style="1" customWidth="1"/>
    <col min="15620" max="15620" width="30.125" style="1" customWidth="1"/>
    <col min="15621" max="15621" width="8.875" style="1" customWidth="1"/>
    <col min="15622" max="15623" width="21.25" style="1" customWidth="1"/>
    <col min="15624" max="15624" width="7.875" style="1" customWidth="1"/>
    <col min="15625" max="15625" width="9.625" style="1" customWidth="1"/>
    <col min="15626" max="15626" width="11.375" style="1" customWidth="1"/>
    <col min="15627" max="15645" width="9.125" style="1"/>
    <col min="15646" max="15646" width="32.375" style="1" customWidth="1"/>
    <col min="15647" max="15872" width="9.125" style="1"/>
    <col min="15873" max="15873" width="4.625" style="1" customWidth="1"/>
    <col min="15874" max="15874" width="10.625" style="1" customWidth="1"/>
    <col min="15875" max="15875" width="6.625" style="1" customWidth="1"/>
    <col min="15876" max="15876" width="30.125" style="1" customWidth="1"/>
    <col min="15877" max="15877" width="8.875" style="1" customWidth="1"/>
    <col min="15878" max="15879" width="21.25" style="1" customWidth="1"/>
    <col min="15880" max="15880" width="7.875" style="1" customWidth="1"/>
    <col min="15881" max="15881" width="9.625" style="1" customWidth="1"/>
    <col min="15882" max="15882" width="11.375" style="1" customWidth="1"/>
    <col min="15883" max="15901" width="9.125" style="1"/>
    <col min="15902" max="15902" width="32.375" style="1" customWidth="1"/>
    <col min="15903" max="16128" width="9.125" style="1"/>
    <col min="16129" max="16129" width="4.625" style="1" customWidth="1"/>
    <col min="16130" max="16130" width="10.625" style="1" customWidth="1"/>
    <col min="16131" max="16131" width="6.625" style="1" customWidth="1"/>
    <col min="16132" max="16132" width="30.125" style="1" customWidth="1"/>
    <col min="16133" max="16133" width="8.875" style="1" customWidth="1"/>
    <col min="16134" max="16135" width="21.25" style="1" customWidth="1"/>
    <col min="16136" max="16136" width="7.875" style="1" customWidth="1"/>
    <col min="16137" max="16137" width="9.625" style="1" customWidth="1"/>
    <col min="16138" max="16138" width="11.375" style="1" customWidth="1"/>
    <col min="16139" max="16157" width="9.125" style="1"/>
    <col min="16158" max="16158" width="32.375" style="1" customWidth="1"/>
    <col min="16159" max="16384" width="9.125" style="1"/>
  </cols>
  <sheetData>
    <row r="1" spans="1:31" s="142" customFormat="1" x14ac:dyDescent="0.3">
      <c r="A1" s="237"/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</row>
    <row r="2" spans="1:31" s="142" customFormat="1" x14ac:dyDescent="0.3">
      <c r="A2" s="142" t="s">
        <v>382</v>
      </c>
      <c r="J2" s="249"/>
      <c r="K2" s="249"/>
      <c r="S2" s="143">
        <f>F12</f>
        <v>44474.416666666664</v>
      </c>
      <c r="T2" s="142" t="s">
        <v>383</v>
      </c>
      <c r="U2" s="144">
        <v>2021</v>
      </c>
      <c r="V2" s="142" t="s">
        <v>214</v>
      </c>
      <c r="Y2" s="145"/>
      <c r="Z2" s="145"/>
      <c r="AA2" s="145"/>
      <c r="AB2" s="145"/>
      <c r="AC2" s="145"/>
      <c r="AD2" s="145"/>
    </row>
    <row r="3" spans="1:31" s="142" customFormat="1" x14ac:dyDescent="0.3">
      <c r="A3" s="238" t="s">
        <v>384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Y3" s="145"/>
      <c r="Z3" s="145"/>
      <c r="AA3" s="145"/>
      <c r="AB3" s="145"/>
      <c r="AC3" s="145"/>
      <c r="AD3" s="145"/>
    </row>
    <row r="4" spans="1:31" s="142" customFormat="1" x14ac:dyDescent="0.3">
      <c r="A4" s="239" t="s">
        <v>385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240"/>
      <c r="V4" s="240"/>
      <c r="W4" s="146"/>
      <c r="X4" s="146"/>
      <c r="Y4" s="146"/>
      <c r="Z4" s="146"/>
      <c r="AA4" s="146"/>
      <c r="AB4" s="146"/>
      <c r="AC4" s="146"/>
      <c r="AD4" s="146"/>
    </row>
    <row r="5" spans="1:31" s="142" customFormat="1" ht="27.7" customHeight="1" thickBot="1" x14ac:dyDescent="0.35">
      <c r="A5" s="147"/>
      <c r="B5" s="147"/>
      <c r="C5" s="147"/>
      <c r="D5" s="147"/>
      <c r="E5" s="147"/>
      <c r="F5" s="147"/>
      <c r="G5" s="148"/>
      <c r="H5" s="148"/>
      <c r="I5" s="148"/>
      <c r="J5" s="250"/>
      <c r="K5" s="250"/>
      <c r="L5" s="148"/>
      <c r="M5" s="148"/>
      <c r="N5" s="148"/>
      <c r="O5" s="148"/>
      <c r="P5" s="148"/>
      <c r="Q5" s="148"/>
      <c r="R5" s="148"/>
      <c r="S5" s="148"/>
      <c r="T5" s="148"/>
    </row>
    <row r="6" spans="1:31" s="252" customFormat="1" ht="32.299999999999997" customHeight="1" thickBot="1" x14ac:dyDescent="0.35">
      <c r="A6" s="269" t="s">
        <v>386</v>
      </c>
      <c r="B6" s="270"/>
      <c r="C6" s="270"/>
      <c r="D6" s="270"/>
      <c r="E6" s="270"/>
      <c r="F6" s="270"/>
      <c r="G6" s="270"/>
      <c r="H6" s="270"/>
      <c r="I6" s="271"/>
      <c r="J6" s="270" t="s">
        <v>387</v>
      </c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1"/>
      <c r="W6" s="272" t="s">
        <v>388</v>
      </c>
      <c r="X6" s="274" t="s">
        <v>389</v>
      </c>
      <c r="Y6" s="275"/>
      <c r="Z6" s="276"/>
      <c r="AA6" s="280" t="s">
        <v>390</v>
      </c>
      <c r="AB6" s="251"/>
      <c r="AC6" s="251"/>
    </row>
    <row r="7" spans="1:31" s="252" customFormat="1" ht="171.7" customHeight="1" thickBot="1" x14ac:dyDescent="0.35">
      <c r="A7" s="272" t="s">
        <v>391</v>
      </c>
      <c r="B7" s="272" t="s">
        <v>392</v>
      </c>
      <c r="C7" s="272" t="s">
        <v>393</v>
      </c>
      <c r="D7" s="272" t="s">
        <v>8</v>
      </c>
      <c r="E7" s="272" t="s">
        <v>7</v>
      </c>
      <c r="F7" s="272" t="s">
        <v>6</v>
      </c>
      <c r="G7" s="272" t="s">
        <v>5</v>
      </c>
      <c r="H7" s="272" t="s">
        <v>394</v>
      </c>
      <c r="I7" s="272" t="s">
        <v>4</v>
      </c>
      <c r="J7" s="280" t="s">
        <v>3</v>
      </c>
      <c r="K7" s="272" t="s">
        <v>395</v>
      </c>
      <c r="L7" s="272" t="s">
        <v>396</v>
      </c>
      <c r="M7" s="269" t="s">
        <v>397</v>
      </c>
      <c r="N7" s="270"/>
      <c r="O7" s="270"/>
      <c r="P7" s="270"/>
      <c r="Q7" s="270"/>
      <c r="R7" s="270"/>
      <c r="S7" s="270"/>
      <c r="T7" s="270"/>
      <c r="U7" s="271"/>
      <c r="V7" s="272" t="s">
        <v>398</v>
      </c>
      <c r="W7" s="273"/>
      <c r="X7" s="277"/>
      <c r="Y7" s="278"/>
      <c r="Z7" s="279"/>
      <c r="AA7" s="253"/>
      <c r="AB7" s="251"/>
      <c r="AC7" s="251"/>
    </row>
    <row r="8" spans="1:31" s="252" customFormat="1" ht="63.7" customHeight="1" thickBot="1" x14ac:dyDescent="0.35">
      <c r="A8" s="273"/>
      <c r="B8" s="273"/>
      <c r="C8" s="273"/>
      <c r="D8" s="273"/>
      <c r="E8" s="273"/>
      <c r="F8" s="273"/>
      <c r="G8" s="273"/>
      <c r="H8" s="273"/>
      <c r="I8" s="273"/>
      <c r="J8" s="253"/>
      <c r="K8" s="273"/>
      <c r="L8" s="273"/>
      <c r="M8" s="272" t="s">
        <v>399</v>
      </c>
      <c r="N8" s="269" t="s">
        <v>400</v>
      </c>
      <c r="O8" s="270"/>
      <c r="P8" s="271"/>
      <c r="Q8" s="269" t="s">
        <v>401</v>
      </c>
      <c r="R8" s="270"/>
      <c r="S8" s="270"/>
      <c r="T8" s="271"/>
      <c r="U8" s="272" t="s">
        <v>402</v>
      </c>
      <c r="V8" s="273"/>
      <c r="W8" s="273"/>
      <c r="X8" s="272" t="s">
        <v>403</v>
      </c>
      <c r="Y8" s="272" t="s">
        <v>404</v>
      </c>
      <c r="Z8" s="272" t="s">
        <v>405</v>
      </c>
      <c r="AA8" s="253"/>
      <c r="AB8" s="251"/>
      <c r="AC8" s="251"/>
    </row>
    <row r="9" spans="1:31" s="252" customFormat="1" ht="71.349999999999994" customHeight="1" thickBot="1" x14ac:dyDescent="0.35">
      <c r="A9" s="273"/>
      <c r="B9" s="273"/>
      <c r="C9" s="273"/>
      <c r="D9" s="273"/>
      <c r="E9" s="273"/>
      <c r="F9" s="273"/>
      <c r="G9" s="273"/>
      <c r="H9" s="273"/>
      <c r="I9" s="273"/>
      <c r="J9" s="253"/>
      <c r="K9" s="273"/>
      <c r="L9" s="273"/>
      <c r="M9" s="273"/>
      <c r="N9" s="253" t="s">
        <v>406</v>
      </c>
      <c r="O9" s="253" t="s">
        <v>407</v>
      </c>
      <c r="P9" s="253" t="s">
        <v>408</v>
      </c>
      <c r="Q9" s="253" t="s">
        <v>409</v>
      </c>
      <c r="R9" s="253" t="s">
        <v>410</v>
      </c>
      <c r="S9" s="253" t="s">
        <v>411</v>
      </c>
      <c r="T9" s="253" t="s">
        <v>412</v>
      </c>
      <c r="U9" s="273"/>
      <c r="V9" s="273"/>
      <c r="W9" s="273"/>
      <c r="X9" s="273"/>
      <c r="Y9" s="273"/>
      <c r="Z9" s="273"/>
      <c r="AA9" s="253"/>
      <c r="AB9" s="251"/>
      <c r="AC9" s="251"/>
      <c r="AD9" s="7">
        <v>4.1666666666666664E-2</v>
      </c>
    </row>
    <row r="10" spans="1:31" s="252" customFormat="1" ht="17.350000000000001" customHeight="1" thickBot="1" x14ac:dyDescent="0.35">
      <c r="A10" s="254">
        <v>1</v>
      </c>
      <c r="B10" s="254">
        <v>2</v>
      </c>
      <c r="C10" s="255">
        <v>3</v>
      </c>
      <c r="D10" s="254">
        <v>4</v>
      </c>
      <c r="E10" s="254">
        <v>5</v>
      </c>
      <c r="F10" s="254">
        <v>6</v>
      </c>
      <c r="G10" s="254">
        <v>7</v>
      </c>
      <c r="H10" s="254">
        <v>8</v>
      </c>
      <c r="I10" s="254">
        <v>9</v>
      </c>
      <c r="J10" s="254">
        <v>10</v>
      </c>
      <c r="K10" s="254">
        <v>11</v>
      </c>
      <c r="L10" s="254">
        <v>12</v>
      </c>
      <c r="M10" s="254">
        <v>13</v>
      </c>
      <c r="N10" s="254">
        <v>14</v>
      </c>
      <c r="O10" s="254">
        <v>15</v>
      </c>
      <c r="P10" s="254">
        <v>16</v>
      </c>
      <c r="Q10" s="254">
        <v>17</v>
      </c>
      <c r="R10" s="254">
        <v>18</v>
      </c>
      <c r="S10" s="254">
        <v>19</v>
      </c>
      <c r="T10" s="254">
        <v>20</v>
      </c>
      <c r="U10" s="254">
        <v>21</v>
      </c>
      <c r="V10" s="254">
        <v>22</v>
      </c>
      <c r="W10" s="254">
        <v>23</v>
      </c>
      <c r="X10" s="254">
        <v>24</v>
      </c>
      <c r="Y10" s="254">
        <v>25</v>
      </c>
      <c r="Z10" s="254">
        <v>26</v>
      </c>
      <c r="AA10" s="254">
        <v>27</v>
      </c>
      <c r="AB10" s="256"/>
      <c r="AC10" s="256"/>
    </row>
    <row r="11" spans="1:31" ht="21.1" customHeight="1" x14ac:dyDescent="0.3">
      <c r="A11" s="2">
        <v>1</v>
      </c>
      <c r="B11" s="226" t="s">
        <v>10</v>
      </c>
      <c r="C11" s="85" t="s">
        <v>26</v>
      </c>
      <c r="D11" s="11" t="s">
        <v>515</v>
      </c>
      <c r="E11" s="257" t="s">
        <v>187</v>
      </c>
      <c r="F11" s="231">
        <v>44470.416666666664</v>
      </c>
      <c r="G11" s="231">
        <v>44470.5</v>
      </c>
      <c r="H11" s="234" t="s">
        <v>11</v>
      </c>
      <c r="I11" s="232">
        <f t="shared" ref="I11:I23" si="0">(G11-F11)/$AD$9</f>
        <v>2.0000000000582077</v>
      </c>
      <c r="J11" s="233" t="s">
        <v>190</v>
      </c>
      <c r="K11" s="242">
        <v>0</v>
      </c>
      <c r="L11" s="242">
        <v>0</v>
      </c>
      <c r="M11" s="243">
        <f t="shared" ref="M11:M21" si="1">P11</f>
        <v>38</v>
      </c>
      <c r="N11" s="242">
        <v>0</v>
      </c>
      <c r="O11" s="242">
        <v>0</v>
      </c>
      <c r="P11" s="1">
        <v>38</v>
      </c>
      <c r="Q11" s="242">
        <v>0</v>
      </c>
      <c r="R11" s="242">
        <v>0</v>
      </c>
      <c r="S11" s="242">
        <v>0</v>
      </c>
      <c r="T11" s="258">
        <f t="shared" ref="T11:T21" si="2">P11</f>
        <v>38</v>
      </c>
      <c r="U11" s="242">
        <v>0</v>
      </c>
      <c r="V11" s="245">
        <f t="shared" ref="V11:V21" si="3">0.22*T11</f>
        <v>8.36</v>
      </c>
      <c r="W11" s="2"/>
      <c r="X11" s="2"/>
      <c r="Y11" s="2"/>
      <c r="Z11" s="2"/>
      <c r="AA11" s="246">
        <v>1</v>
      </c>
      <c r="AE11" s="2"/>
    </row>
    <row r="12" spans="1:31" x14ac:dyDescent="0.3">
      <c r="A12" s="2">
        <v>2</v>
      </c>
      <c r="B12" s="226" t="s">
        <v>10</v>
      </c>
      <c r="C12" s="4" t="s">
        <v>26</v>
      </c>
      <c r="D12" s="11" t="s">
        <v>516</v>
      </c>
      <c r="E12" s="257" t="s">
        <v>187</v>
      </c>
      <c r="F12" s="231">
        <v>44474.416666666664</v>
      </c>
      <c r="G12" s="231">
        <v>44474.583333333336</v>
      </c>
      <c r="H12" s="234" t="s">
        <v>11</v>
      </c>
      <c r="I12" s="232">
        <f t="shared" si="0"/>
        <v>4.0000000001164153</v>
      </c>
      <c r="J12" s="233" t="s">
        <v>190</v>
      </c>
      <c r="K12" s="242">
        <v>0</v>
      </c>
      <c r="L12" s="242">
        <v>0</v>
      </c>
      <c r="M12" s="243">
        <f t="shared" si="1"/>
        <v>123</v>
      </c>
      <c r="N12" s="242">
        <v>0</v>
      </c>
      <c r="O12" s="242">
        <v>0</v>
      </c>
      <c r="P12" s="2">
        <v>123</v>
      </c>
      <c r="Q12" s="244">
        <v>0</v>
      </c>
      <c r="R12" s="244">
        <v>0</v>
      </c>
      <c r="S12" s="244">
        <v>0</v>
      </c>
      <c r="T12" s="243">
        <f t="shared" si="2"/>
        <v>123</v>
      </c>
      <c r="U12" s="242">
        <v>0</v>
      </c>
      <c r="V12" s="245">
        <f t="shared" si="3"/>
        <v>27.06</v>
      </c>
      <c r="W12" s="2"/>
      <c r="X12" s="2"/>
      <c r="Y12" s="2"/>
      <c r="Z12" s="2"/>
      <c r="AA12" s="246">
        <v>1</v>
      </c>
      <c r="AE12" s="2"/>
    </row>
    <row r="13" spans="1:31" x14ac:dyDescent="0.3">
      <c r="A13" s="2">
        <v>3</v>
      </c>
      <c r="B13" s="226" t="s">
        <v>10</v>
      </c>
      <c r="C13" s="4" t="s">
        <v>26</v>
      </c>
      <c r="D13" s="11" t="s">
        <v>517</v>
      </c>
      <c r="E13" s="257" t="s">
        <v>187</v>
      </c>
      <c r="F13" s="231">
        <v>44475.416666666664</v>
      </c>
      <c r="G13" s="231">
        <v>44475.645833333336</v>
      </c>
      <c r="H13" s="234" t="s">
        <v>11</v>
      </c>
      <c r="I13" s="232">
        <f t="shared" si="0"/>
        <v>5.5000000001164153</v>
      </c>
      <c r="J13" s="233" t="s">
        <v>190</v>
      </c>
      <c r="K13" s="242">
        <v>0</v>
      </c>
      <c r="L13" s="242">
        <v>0</v>
      </c>
      <c r="M13" s="243">
        <f t="shared" si="1"/>
        <v>34</v>
      </c>
      <c r="N13" s="242">
        <v>0</v>
      </c>
      <c r="O13" s="242">
        <v>0</v>
      </c>
      <c r="P13" s="2">
        <v>34</v>
      </c>
      <c r="Q13" s="242">
        <v>0</v>
      </c>
      <c r="R13" s="242">
        <v>0</v>
      </c>
      <c r="S13" s="242">
        <v>0</v>
      </c>
      <c r="T13" s="258">
        <f t="shared" si="2"/>
        <v>34</v>
      </c>
      <c r="U13" s="242">
        <v>0</v>
      </c>
      <c r="V13" s="245">
        <f t="shared" si="3"/>
        <v>7.48</v>
      </c>
      <c r="W13" s="2"/>
      <c r="X13" s="2"/>
      <c r="Y13" s="2"/>
      <c r="Z13" s="2"/>
      <c r="AA13" s="246">
        <v>1</v>
      </c>
      <c r="AE13" s="2"/>
    </row>
    <row r="14" spans="1:31" x14ac:dyDescent="0.3">
      <c r="A14" s="2">
        <v>4</v>
      </c>
      <c r="B14" s="226" t="s">
        <v>10</v>
      </c>
      <c r="C14" s="4" t="s">
        <v>26</v>
      </c>
      <c r="D14" s="4" t="s">
        <v>518</v>
      </c>
      <c r="E14" s="257" t="s">
        <v>187</v>
      </c>
      <c r="F14" s="231">
        <v>44477.416666666664</v>
      </c>
      <c r="G14" s="231">
        <v>44477.583333333336</v>
      </c>
      <c r="H14" s="234" t="s">
        <v>11</v>
      </c>
      <c r="I14" s="232">
        <f t="shared" si="0"/>
        <v>4.0000000001164153</v>
      </c>
      <c r="J14" s="233" t="s">
        <v>190</v>
      </c>
      <c r="K14" s="242">
        <v>0</v>
      </c>
      <c r="L14" s="242">
        <v>0</v>
      </c>
      <c r="M14" s="243">
        <f t="shared" si="1"/>
        <v>28</v>
      </c>
      <c r="N14" s="242">
        <v>0</v>
      </c>
      <c r="O14" s="242">
        <v>0</v>
      </c>
      <c r="P14" s="2">
        <v>28</v>
      </c>
      <c r="Q14" s="244">
        <v>0</v>
      </c>
      <c r="R14" s="244">
        <v>0</v>
      </c>
      <c r="S14" s="244">
        <v>0</v>
      </c>
      <c r="T14" s="243">
        <f t="shared" si="2"/>
        <v>28</v>
      </c>
      <c r="U14" s="242">
        <v>0</v>
      </c>
      <c r="V14" s="245">
        <f t="shared" si="3"/>
        <v>6.16</v>
      </c>
      <c r="W14" s="2"/>
      <c r="X14" s="2"/>
      <c r="Y14" s="2"/>
      <c r="Z14" s="2"/>
      <c r="AA14" s="246">
        <v>1</v>
      </c>
      <c r="AE14" s="2"/>
    </row>
    <row r="15" spans="1:31" x14ac:dyDescent="0.3">
      <c r="A15" s="2">
        <v>5</v>
      </c>
      <c r="B15" s="226" t="s">
        <v>10</v>
      </c>
      <c r="C15" s="4" t="s">
        <v>26</v>
      </c>
      <c r="D15" s="4" t="s">
        <v>518</v>
      </c>
      <c r="E15" s="257" t="s">
        <v>187</v>
      </c>
      <c r="F15" s="231">
        <v>44480.375</v>
      </c>
      <c r="G15" s="231">
        <v>44480.458333333336</v>
      </c>
      <c r="H15" s="234" t="s">
        <v>11</v>
      </c>
      <c r="I15" s="232">
        <f t="shared" si="0"/>
        <v>2.0000000000582077</v>
      </c>
      <c r="J15" s="233" t="s">
        <v>190</v>
      </c>
      <c r="K15" s="242">
        <v>0</v>
      </c>
      <c r="L15" s="242">
        <v>0</v>
      </c>
      <c r="M15" s="243">
        <f t="shared" si="1"/>
        <v>28</v>
      </c>
      <c r="N15" s="242">
        <v>0</v>
      </c>
      <c r="O15" s="242">
        <v>0</v>
      </c>
      <c r="P15" s="2">
        <v>28</v>
      </c>
      <c r="Q15" s="242">
        <v>0</v>
      </c>
      <c r="R15" s="242">
        <v>0</v>
      </c>
      <c r="S15" s="242">
        <v>0</v>
      </c>
      <c r="T15" s="258">
        <f t="shared" si="2"/>
        <v>28</v>
      </c>
      <c r="U15" s="242">
        <v>0</v>
      </c>
      <c r="V15" s="245">
        <f t="shared" si="3"/>
        <v>6.16</v>
      </c>
      <c r="W15" s="2"/>
      <c r="X15" s="2"/>
      <c r="Y15" s="2"/>
      <c r="Z15" s="2"/>
      <c r="AA15" s="246">
        <v>1</v>
      </c>
      <c r="AE15" s="2"/>
    </row>
    <row r="16" spans="1:31" x14ac:dyDescent="0.3">
      <c r="A16" s="2">
        <v>6</v>
      </c>
      <c r="B16" s="226" t="s">
        <v>10</v>
      </c>
      <c r="C16" s="4" t="s">
        <v>26</v>
      </c>
      <c r="D16" s="4" t="s">
        <v>519</v>
      </c>
      <c r="E16" s="257" t="s">
        <v>187</v>
      </c>
      <c r="F16" s="231">
        <v>44480.5</v>
      </c>
      <c r="G16" s="231">
        <v>44480.583333333336</v>
      </c>
      <c r="H16" s="234" t="s">
        <v>11</v>
      </c>
      <c r="I16" s="232">
        <f t="shared" si="0"/>
        <v>2.0000000000582077</v>
      </c>
      <c r="J16" s="233" t="s">
        <v>190</v>
      </c>
      <c r="K16" s="242">
        <v>0</v>
      </c>
      <c r="L16" s="242">
        <v>0</v>
      </c>
      <c r="M16" s="243">
        <f t="shared" si="1"/>
        <v>35</v>
      </c>
      <c r="N16" s="242">
        <v>0</v>
      </c>
      <c r="O16" s="242">
        <v>0</v>
      </c>
      <c r="P16" s="2">
        <v>35</v>
      </c>
      <c r="Q16" s="244">
        <v>0</v>
      </c>
      <c r="R16" s="244">
        <v>0</v>
      </c>
      <c r="S16" s="244">
        <v>0</v>
      </c>
      <c r="T16" s="243">
        <f t="shared" si="2"/>
        <v>35</v>
      </c>
      <c r="U16" s="242">
        <v>0</v>
      </c>
      <c r="V16" s="245">
        <f t="shared" si="3"/>
        <v>7.7</v>
      </c>
      <c r="W16" s="2"/>
      <c r="X16" s="2"/>
      <c r="Y16" s="2"/>
      <c r="Z16" s="2"/>
      <c r="AA16" s="246">
        <v>1</v>
      </c>
      <c r="AE16" s="2"/>
    </row>
    <row r="17" spans="1:31" ht="14.3" customHeight="1" x14ac:dyDescent="0.3">
      <c r="A17" s="2">
        <v>7</v>
      </c>
      <c r="B17" s="259" t="s">
        <v>24</v>
      </c>
      <c r="C17" s="4" t="s">
        <v>26</v>
      </c>
      <c r="D17" s="246" t="s">
        <v>520</v>
      </c>
      <c r="E17" s="257" t="s">
        <v>182</v>
      </c>
      <c r="F17" s="260">
        <v>44484.625</v>
      </c>
      <c r="G17" s="260">
        <v>44484.708333333336</v>
      </c>
      <c r="H17" s="261" t="s">
        <v>11</v>
      </c>
      <c r="I17" s="262">
        <f t="shared" si="0"/>
        <v>2.0000000000582077</v>
      </c>
      <c r="J17" s="263" t="s">
        <v>351</v>
      </c>
      <c r="K17" s="242">
        <v>0</v>
      </c>
      <c r="L17" s="242">
        <v>0</v>
      </c>
      <c r="M17" s="243">
        <f t="shared" si="1"/>
        <v>562</v>
      </c>
      <c r="N17" s="242">
        <v>0</v>
      </c>
      <c r="O17" s="242">
        <v>0</v>
      </c>
      <c r="P17" s="2">
        <v>562</v>
      </c>
      <c r="Q17" s="242">
        <v>0</v>
      </c>
      <c r="R17" s="242">
        <v>0</v>
      </c>
      <c r="S17" s="242">
        <v>0</v>
      </c>
      <c r="T17" s="258">
        <f t="shared" si="2"/>
        <v>562</v>
      </c>
      <c r="U17" s="242">
        <v>0</v>
      </c>
      <c r="V17" s="245">
        <f t="shared" si="3"/>
        <v>123.64</v>
      </c>
      <c r="W17" s="2"/>
      <c r="X17" s="2"/>
      <c r="Y17" s="2"/>
      <c r="Z17" s="2"/>
      <c r="AA17" s="246">
        <v>1</v>
      </c>
      <c r="AE17" s="9"/>
    </row>
    <row r="18" spans="1:31" x14ac:dyDescent="0.3">
      <c r="A18" s="2">
        <v>8</v>
      </c>
      <c r="B18" s="226" t="s">
        <v>10</v>
      </c>
      <c r="C18" s="4" t="s">
        <v>26</v>
      </c>
      <c r="D18" s="4" t="s">
        <v>521</v>
      </c>
      <c r="E18" s="257" t="s">
        <v>187</v>
      </c>
      <c r="F18" s="231">
        <v>44487.375</v>
      </c>
      <c r="G18" s="231">
        <v>44487.5</v>
      </c>
      <c r="H18" s="234" t="s">
        <v>11</v>
      </c>
      <c r="I18" s="232">
        <f t="shared" si="0"/>
        <v>3</v>
      </c>
      <c r="J18" s="233" t="s">
        <v>190</v>
      </c>
      <c r="K18" s="242">
        <v>0</v>
      </c>
      <c r="L18" s="242">
        <v>0</v>
      </c>
      <c r="M18" s="243">
        <f t="shared" si="1"/>
        <v>42</v>
      </c>
      <c r="N18" s="242">
        <v>0</v>
      </c>
      <c r="O18" s="242">
        <v>0</v>
      </c>
      <c r="P18" s="2">
        <v>42</v>
      </c>
      <c r="Q18" s="244">
        <v>0</v>
      </c>
      <c r="R18" s="244">
        <v>0</v>
      </c>
      <c r="S18" s="244">
        <v>0</v>
      </c>
      <c r="T18" s="243">
        <f t="shared" si="2"/>
        <v>42</v>
      </c>
      <c r="U18" s="242">
        <v>0</v>
      </c>
      <c r="V18" s="245">
        <f t="shared" si="3"/>
        <v>9.24</v>
      </c>
      <c r="W18" s="2"/>
      <c r="X18" s="2"/>
      <c r="Y18" s="2"/>
      <c r="Z18" s="2"/>
      <c r="AA18" s="246">
        <v>1</v>
      </c>
      <c r="AE18" s="2"/>
    </row>
    <row r="19" spans="1:31" x14ac:dyDescent="0.3">
      <c r="A19" s="2">
        <v>9</v>
      </c>
      <c r="B19" s="226" t="s">
        <v>24</v>
      </c>
      <c r="C19" s="4" t="s">
        <v>22</v>
      </c>
      <c r="D19" s="2" t="s">
        <v>522</v>
      </c>
      <c r="E19" s="257" t="s">
        <v>187</v>
      </c>
      <c r="F19" s="231">
        <v>44487.583333333336</v>
      </c>
      <c r="G19" s="231">
        <v>44487.625</v>
      </c>
      <c r="H19" s="234" t="s">
        <v>11</v>
      </c>
      <c r="I19" s="232">
        <f t="shared" si="0"/>
        <v>0.99999999994179234</v>
      </c>
      <c r="J19" s="233" t="s">
        <v>523</v>
      </c>
      <c r="K19" s="242">
        <v>0</v>
      </c>
      <c r="L19" s="242">
        <v>0</v>
      </c>
      <c r="M19" s="243">
        <f t="shared" si="1"/>
        <v>51</v>
      </c>
      <c r="N19" s="242">
        <v>0</v>
      </c>
      <c r="O19" s="242">
        <v>0</v>
      </c>
      <c r="P19" s="2">
        <v>51</v>
      </c>
      <c r="Q19" s="242">
        <v>0</v>
      </c>
      <c r="R19" s="242">
        <v>0</v>
      </c>
      <c r="S19" s="242">
        <v>0</v>
      </c>
      <c r="T19" s="258">
        <f t="shared" si="2"/>
        <v>51</v>
      </c>
      <c r="U19" s="242">
        <v>0</v>
      </c>
      <c r="V19" s="245">
        <f t="shared" si="3"/>
        <v>11.22</v>
      </c>
      <c r="W19" s="2"/>
      <c r="X19" s="2"/>
      <c r="Y19" s="2"/>
      <c r="Z19" s="2"/>
      <c r="AA19" s="246">
        <v>1</v>
      </c>
      <c r="AE19" s="2"/>
    </row>
    <row r="20" spans="1:31" s="85" customFormat="1" x14ac:dyDescent="0.3">
      <c r="A20" s="2">
        <v>10</v>
      </c>
      <c r="B20" s="226" t="s">
        <v>24</v>
      </c>
      <c r="C20" s="4" t="s">
        <v>22</v>
      </c>
      <c r="D20" s="2" t="s">
        <v>524</v>
      </c>
      <c r="E20" s="257" t="s">
        <v>187</v>
      </c>
      <c r="F20" s="231">
        <v>44487.645833333336</v>
      </c>
      <c r="G20" s="231">
        <v>44487.6875</v>
      </c>
      <c r="H20" s="234" t="s">
        <v>11</v>
      </c>
      <c r="I20" s="232">
        <f t="shared" si="0"/>
        <v>0.99999999994179234</v>
      </c>
      <c r="J20" s="4" t="s">
        <v>525</v>
      </c>
      <c r="K20" s="242">
        <v>0</v>
      </c>
      <c r="L20" s="242">
        <v>0</v>
      </c>
      <c r="M20" s="243">
        <f t="shared" si="1"/>
        <v>49</v>
      </c>
      <c r="N20" s="242">
        <v>0</v>
      </c>
      <c r="O20" s="242">
        <v>0</v>
      </c>
      <c r="P20" s="4">
        <v>49</v>
      </c>
      <c r="Q20" s="244">
        <v>0</v>
      </c>
      <c r="R20" s="244">
        <v>0</v>
      </c>
      <c r="S20" s="244">
        <v>0</v>
      </c>
      <c r="T20" s="243">
        <f t="shared" si="2"/>
        <v>49</v>
      </c>
      <c r="U20" s="242">
        <v>0</v>
      </c>
      <c r="V20" s="245">
        <f t="shared" si="3"/>
        <v>10.78</v>
      </c>
      <c r="W20" s="2"/>
      <c r="X20" s="2"/>
      <c r="Y20" s="2"/>
      <c r="Z20" s="2"/>
      <c r="AA20" s="246">
        <v>1</v>
      </c>
      <c r="AB20" s="1"/>
      <c r="AC20" s="1"/>
      <c r="AE20" s="4"/>
    </row>
    <row r="21" spans="1:31" x14ac:dyDescent="0.3">
      <c r="A21" s="2">
        <v>11</v>
      </c>
      <c r="B21" s="226" t="s">
        <v>10</v>
      </c>
      <c r="C21" s="4" t="s">
        <v>26</v>
      </c>
      <c r="D21" s="4" t="s">
        <v>519</v>
      </c>
      <c r="E21" s="257" t="s">
        <v>187</v>
      </c>
      <c r="F21" s="231">
        <v>44488.416666666664</v>
      </c>
      <c r="G21" s="231">
        <v>44488.458333333336</v>
      </c>
      <c r="H21" s="234" t="s">
        <v>11</v>
      </c>
      <c r="I21" s="232">
        <f t="shared" si="0"/>
        <v>1.0000000001164153</v>
      </c>
      <c r="J21" s="233" t="s">
        <v>190</v>
      </c>
      <c r="K21" s="242">
        <v>0</v>
      </c>
      <c r="L21" s="242">
        <v>0</v>
      </c>
      <c r="M21" s="243">
        <f t="shared" si="1"/>
        <v>35</v>
      </c>
      <c r="N21" s="242">
        <v>0</v>
      </c>
      <c r="O21" s="242">
        <v>0</v>
      </c>
      <c r="P21" s="2">
        <v>35</v>
      </c>
      <c r="Q21" s="242">
        <v>0</v>
      </c>
      <c r="R21" s="242">
        <v>0</v>
      </c>
      <c r="S21" s="242">
        <v>0</v>
      </c>
      <c r="T21" s="258">
        <f t="shared" si="2"/>
        <v>35</v>
      </c>
      <c r="U21" s="242">
        <v>0</v>
      </c>
      <c r="V21" s="245">
        <f t="shared" si="3"/>
        <v>7.7</v>
      </c>
      <c r="W21" s="2"/>
      <c r="X21" s="2"/>
      <c r="Y21" s="2"/>
      <c r="Z21" s="2"/>
      <c r="AA21" s="246">
        <v>1</v>
      </c>
      <c r="AE21" s="2"/>
    </row>
    <row r="22" spans="1:31" s="85" customFormat="1" ht="15.8" customHeight="1" x14ac:dyDescent="0.3">
      <c r="A22" s="2">
        <v>12</v>
      </c>
      <c r="B22" s="264" t="s">
        <v>10</v>
      </c>
      <c r="C22" s="4" t="s">
        <v>26</v>
      </c>
      <c r="D22" s="4" t="s">
        <v>345</v>
      </c>
      <c r="E22" s="257" t="s">
        <v>182</v>
      </c>
      <c r="F22" s="265">
        <v>44489.331944444442</v>
      </c>
      <c r="G22" s="265">
        <v>44489.384027777778</v>
      </c>
      <c r="H22" s="261" t="s">
        <v>0</v>
      </c>
      <c r="I22" s="266">
        <f t="shared" si="0"/>
        <v>1.2500000000582077</v>
      </c>
      <c r="J22" s="4" t="s">
        <v>12</v>
      </c>
      <c r="K22" s="242">
        <v>0</v>
      </c>
      <c r="L22" s="242">
        <v>0</v>
      </c>
      <c r="M22" s="243">
        <f>P22</f>
        <v>99</v>
      </c>
      <c r="N22" s="242">
        <v>0</v>
      </c>
      <c r="O22" s="242">
        <v>0</v>
      </c>
      <c r="P22" s="2">
        <v>99</v>
      </c>
      <c r="Q22" s="244">
        <v>0</v>
      </c>
      <c r="R22" s="244">
        <v>0</v>
      </c>
      <c r="S22" s="244">
        <v>0</v>
      </c>
      <c r="T22" s="243">
        <f>P22</f>
        <v>99</v>
      </c>
      <c r="U22" s="242">
        <v>0</v>
      </c>
      <c r="V22" s="245">
        <f>0.22*T22</f>
        <v>21.78</v>
      </c>
      <c r="W22" s="246"/>
      <c r="X22" s="246" t="s">
        <v>526</v>
      </c>
      <c r="Y22" s="267" t="s">
        <v>109</v>
      </c>
      <c r="Z22" s="267" t="s">
        <v>142</v>
      </c>
      <c r="AA22" s="246">
        <v>1</v>
      </c>
      <c r="AE22" s="4"/>
    </row>
    <row r="23" spans="1:31" s="85" customFormat="1" ht="15.8" customHeight="1" x14ac:dyDescent="0.3">
      <c r="A23" s="2">
        <v>13</v>
      </c>
      <c r="B23" s="264" t="s">
        <v>24</v>
      </c>
      <c r="C23" s="4" t="s">
        <v>26</v>
      </c>
      <c r="D23" s="4" t="s">
        <v>527</v>
      </c>
      <c r="E23" s="257" t="s">
        <v>182</v>
      </c>
      <c r="F23" s="265">
        <v>44493.645833333336</v>
      </c>
      <c r="G23" s="265">
        <v>44493.993055555555</v>
      </c>
      <c r="H23" s="261" t="s">
        <v>0</v>
      </c>
      <c r="I23" s="266">
        <f t="shared" si="0"/>
        <v>8.3333333332557231</v>
      </c>
      <c r="J23" s="4" t="s">
        <v>12</v>
      </c>
      <c r="K23" s="244">
        <v>0</v>
      </c>
      <c r="L23" s="244">
        <v>0</v>
      </c>
      <c r="M23" s="243">
        <f>P23</f>
        <v>58</v>
      </c>
      <c r="N23" s="244">
        <v>0</v>
      </c>
      <c r="O23" s="244">
        <v>0</v>
      </c>
      <c r="P23" s="2">
        <v>58</v>
      </c>
      <c r="Q23" s="242">
        <v>0</v>
      </c>
      <c r="R23" s="242">
        <v>0</v>
      </c>
      <c r="S23" s="242">
        <v>0</v>
      </c>
      <c r="T23" s="258">
        <f>P23</f>
        <v>58</v>
      </c>
      <c r="U23" s="242">
        <v>0</v>
      </c>
      <c r="V23" s="245">
        <f>0.22*T23</f>
        <v>12.76</v>
      </c>
      <c r="W23" s="4"/>
      <c r="X23" s="4" t="s">
        <v>528</v>
      </c>
      <c r="Y23" s="104" t="s">
        <v>64</v>
      </c>
      <c r="Z23" s="104" t="s">
        <v>126</v>
      </c>
      <c r="AA23" s="4">
        <v>0</v>
      </c>
      <c r="AE23" s="4"/>
    </row>
    <row r="27" spans="1:31" x14ac:dyDescent="0.3">
      <c r="D27" s="268"/>
      <c r="E27" s="268"/>
    </row>
    <row r="32" spans="1:31" x14ac:dyDescent="0.3">
      <c r="AD32" s="48"/>
    </row>
    <row r="33" spans="30:30" x14ac:dyDescent="0.3">
      <c r="AD33" s="48"/>
    </row>
    <row r="34" spans="30:30" x14ac:dyDescent="0.3">
      <c r="AD34" s="48"/>
    </row>
    <row r="35" spans="30:30" x14ac:dyDescent="0.3">
      <c r="AD35" s="48"/>
    </row>
    <row r="36" spans="30:30" x14ac:dyDescent="0.3">
      <c r="AD36" s="48"/>
    </row>
    <row r="37" spans="30:30" x14ac:dyDescent="0.3">
      <c r="AD37" s="48"/>
    </row>
    <row r="38" spans="30:30" x14ac:dyDescent="0.3">
      <c r="AD38" s="48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6:AJ47"/>
  <sheetViews>
    <sheetView topLeftCell="A7" workbookViewId="0">
      <selection activeCell="H11" sqref="H11"/>
    </sheetView>
  </sheetViews>
  <sheetFormatPr defaultColWidth="9.125" defaultRowHeight="16.3" x14ac:dyDescent="0.3"/>
  <cols>
    <col min="1" max="1" width="4.625" style="1" customWidth="1"/>
    <col min="2" max="2" width="10.625" style="1" customWidth="1"/>
    <col min="3" max="3" width="6.625" style="1" customWidth="1"/>
    <col min="4" max="4" width="30.125" style="1" customWidth="1"/>
    <col min="5" max="5" width="8.875" style="1" customWidth="1"/>
    <col min="6" max="7" width="21.25" style="1" customWidth="1"/>
    <col min="8" max="8" width="7.875" style="1" customWidth="1"/>
    <col min="9" max="9" width="9.625" style="1" customWidth="1"/>
    <col min="10" max="10" width="13.75" style="1" customWidth="1"/>
    <col min="11" max="11" width="13" style="1" customWidth="1"/>
    <col min="12" max="12" width="49" style="1" customWidth="1"/>
    <col min="13" max="29" width="9.125" style="1" hidden="1" customWidth="1"/>
    <col min="30" max="30" width="32.375" style="1" customWidth="1"/>
    <col min="31" max="16384" width="9.125" style="1"/>
  </cols>
  <sheetData>
    <row r="6" spans="1:36" ht="17" thickBot="1" x14ac:dyDescent="0.35"/>
    <row r="7" spans="1:36" ht="16.5" customHeight="1" x14ac:dyDescent="0.3">
      <c r="A7" s="306" t="s">
        <v>185</v>
      </c>
      <c r="B7" s="306" t="s">
        <v>1</v>
      </c>
      <c r="C7" s="306" t="s">
        <v>1</v>
      </c>
      <c r="D7" s="307" t="s">
        <v>8</v>
      </c>
      <c r="E7" s="307" t="s">
        <v>7</v>
      </c>
      <c r="F7" s="307" t="s">
        <v>6</v>
      </c>
      <c r="G7" s="309" t="s">
        <v>5</v>
      </c>
      <c r="H7" s="310" t="s">
        <v>9</v>
      </c>
      <c r="I7" s="297" t="s">
        <v>4</v>
      </c>
      <c r="J7" s="299" t="s">
        <v>3</v>
      </c>
      <c r="K7" s="301" t="s">
        <v>2</v>
      </c>
      <c r="L7" s="303"/>
    </row>
    <row r="8" spans="1:36" ht="16.5" customHeight="1" x14ac:dyDescent="0.3">
      <c r="A8" s="306"/>
      <c r="B8" s="306"/>
      <c r="C8" s="306"/>
      <c r="D8" s="308"/>
      <c r="E8" s="308"/>
      <c r="F8" s="308"/>
      <c r="G8" s="298"/>
      <c r="H8" s="311"/>
      <c r="I8" s="298"/>
      <c r="J8" s="300"/>
      <c r="K8" s="302"/>
      <c r="L8" s="304"/>
    </row>
    <row r="9" spans="1:36" ht="163.55000000000001" customHeight="1" thickBot="1" x14ac:dyDescent="0.35">
      <c r="A9" s="306"/>
      <c r="B9" s="316"/>
      <c r="C9" s="306"/>
      <c r="D9" s="317"/>
      <c r="E9" s="308"/>
      <c r="F9" s="317"/>
      <c r="G9" s="298"/>
      <c r="H9" s="319"/>
      <c r="I9" s="312"/>
      <c r="J9" s="313"/>
      <c r="K9" s="314"/>
      <c r="L9" s="315"/>
      <c r="AD9" s="7">
        <v>4.1666666666666664E-2</v>
      </c>
    </row>
    <row r="10" spans="1:36" ht="17" thickBot="1" x14ac:dyDescent="0.35">
      <c r="A10" s="68">
        <v>1</v>
      </c>
      <c r="B10" s="69">
        <v>2</v>
      </c>
      <c r="C10" s="68">
        <v>3</v>
      </c>
      <c r="D10" s="69">
        <v>4</v>
      </c>
      <c r="E10" s="68">
        <v>5</v>
      </c>
      <c r="F10" s="69">
        <v>6</v>
      </c>
      <c r="G10" s="68">
        <v>7</v>
      </c>
      <c r="H10" s="69">
        <v>8</v>
      </c>
      <c r="I10" s="68">
        <v>9</v>
      </c>
      <c r="J10" s="69">
        <v>10</v>
      </c>
      <c r="K10" s="68">
        <v>11</v>
      </c>
      <c r="L10" s="70"/>
    </row>
    <row r="11" spans="1:36" s="215" customFormat="1" ht="21.1" customHeight="1" x14ac:dyDescent="0.3">
      <c r="A11" s="186"/>
      <c r="B11" s="225" t="s">
        <v>24</v>
      </c>
      <c r="C11" s="9" t="s">
        <v>22</v>
      </c>
      <c r="D11" s="9" t="s">
        <v>504</v>
      </c>
      <c r="E11" s="12" t="s">
        <v>187</v>
      </c>
      <c r="F11" s="227">
        <v>44504.583333333336</v>
      </c>
      <c r="G11" s="227">
        <v>44504.708333333336</v>
      </c>
      <c r="H11" s="236" t="s">
        <v>0</v>
      </c>
      <c r="I11" s="228">
        <f>(G11-F11)/$AD$9</f>
        <v>3</v>
      </c>
      <c r="J11" s="4" t="s">
        <v>513</v>
      </c>
      <c r="K11" s="242">
        <v>0</v>
      </c>
      <c r="L11" s="242">
        <v>0</v>
      </c>
      <c r="M11" s="243">
        <f>P11</f>
        <v>49</v>
      </c>
      <c r="N11" s="242">
        <v>0</v>
      </c>
      <c r="O11" s="242">
        <v>0</v>
      </c>
      <c r="P11" s="2">
        <v>49</v>
      </c>
      <c r="Q11" s="244">
        <v>0</v>
      </c>
      <c r="R11" s="244">
        <v>0</v>
      </c>
      <c r="S11" s="244">
        <v>0</v>
      </c>
      <c r="T11" s="243">
        <f>P11</f>
        <v>49</v>
      </c>
      <c r="U11" s="242">
        <v>0</v>
      </c>
      <c r="V11" s="245">
        <f>0.22*T11</f>
        <v>10.78</v>
      </c>
      <c r="W11" s="246"/>
      <c r="X11" s="2" t="s">
        <v>514</v>
      </c>
      <c r="Y11" s="247" t="s">
        <v>79</v>
      </c>
      <c r="Z11" s="248" t="s">
        <v>144</v>
      </c>
      <c r="AA11" s="246">
        <v>0</v>
      </c>
      <c r="AB11" s="1"/>
      <c r="AC11" s="1"/>
      <c r="AD11" s="1" t="s">
        <v>507</v>
      </c>
      <c r="AE11" s="213"/>
      <c r="AJ11" s="9" t="s">
        <v>507</v>
      </c>
    </row>
    <row r="12" spans="1:36" s="217" customFormat="1" x14ac:dyDescent="0.3">
      <c r="A12" s="187"/>
      <c r="B12" s="226" t="s">
        <v>24</v>
      </c>
      <c r="C12" s="2"/>
      <c r="D12" s="9" t="s">
        <v>484</v>
      </c>
      <c r="E12" s="12" t="s">
        <v>182</v>
      </c>
      <c r="F12" s="227">
        <v>44512.583333333336</v>
      </c>
      <c r="G12" s="227">
        <v>44512.625</v>
      </c>
      <c r="H12" s="234" t="s">
        <v>11</v>
      </c>
      <c r="I12" s="228">
        <f>(G12-F12)/$AD$9</f>
        <v>0.99999999994179234</v>
      </c>
      <c r="J12" s="229" t="s">
        <v>351</v>
      </c>
      <c r="K12" s="230"/>
      <c r="L12" s="219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 t="s">
        <v>508</v>
      </c>
      <c r="AE12" s="213"/>
      <c r="AJ12" s="9" t="s">
        <v>508</v>
      </c>
    </row>
    <row r="13" spans="1:36" s="215" customFormat="1" x14ac:dyDescent="0.3">
      <c r="A13" s="175"/>
      <c r="B13" s="226" t="s">
        <v>10</v>
      </c>
      <c r="C13" s="2"/>
      <c r="D13" s="4" t="s">
        <v>506</v>
      </c>
      <c r="E13" s="12" t="s">
        <v>187</v>
      </c>
      <c r="F13" s="231">
        <v>44512.604166666664</v>
      </c>
      <c r="G13" s="231">
        <v>44512.645833333336</v>
      </c>
      <c r="H13" s="234" t="s">
        <v>11</v>
      </c>
      <c r="I13" s="232">
        <f>(G13-F13)/$AD$9</f>
        <v>1.0000000001164153</v>
      </c>
      <c r="J13" s="233" t="s">
        <v>190</v>
      </c>
      <c r="K13" s="23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 t="s">
        <v>510</v>
      </c>
      <c r="AE13" s="187"/>
      <c r="AJ13" s="2" t="s">
        <v>510</v>
      </c>
    </row>
    <row r="14" spans="1:36" s="215" customFormat="1" x14ac:dyDescent="0.3">
      <c r="A14" s="175"/>
      <c r="B14" s="226" t="s">
        <v>10</v>
      </c>
      <c r="C14" s="1"/>
      <c r="D14" s="11" t="s">
        <v>343</v>
      </c>
      <c r="E14" s="12" t="s">
        <v>182</v>
      </c>
      <c r="F14" s="231">
        <v>44519.604166666664</v>
      </c>
      <c r="G14" s="231">
        <v>44519.631944444445</v>
      </c>
      <c r="H14" s="234" t="s">
        <v>11</v>
      </c>
      <c r="I14" s="232">
        <f>(G14-F14)/$AD$9</f>
        <v>0.66666666674427688</v>
      </c>
      <c r="J14" s="233" t="s">
        <v>351</v>
      </c>
      <c r="K14" s="23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 t="s">
        <v>511</v>
      </c>
      <c r="AE14" s="187"/>
      <c r="AJ14" s="2" t="s">
        <v>511</v>
      </c>
    </row>
    <row r="15" spans="1:36" s="219" customFormat="1" x14ac:dyDescent="0.3">
      <c r="A15" s="175"/>
      <c r="B15" s="226" t="s">
        <v>24</v>
      </c>
      <c r="C15" s="4"/>
      <c r="D15" s="2" t="s">
        <v>505</v>
      </c>
      <c r="E15" s="12" t="s">
        <v>187</v>
      </c>
      <c r="F15" s="231">
        <v>44524.604166666664</v>
      </c>
      <c r="G15" s="231">
        <v>44524.645833333336</v>
      </c>
      <c r="H15" s="234" t="s">
        <v>11</v>
      </c>
      <c r="I15" s="232">
        <f t="shared" ref="I15" si="0">(G15-F15)/$AD$9</f>
        <v>1.0000000001164153</v>
      </c>
      <c r="J15" s="233" t="s">
        <v>437</v>
      </c>
      <c r="K15" s="139"/>
      <c r="L15" s="215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 t="s">
        <v>509</v>
      </c>
      <c r="AE15" s="186"/>
      <c r="AJ15" s="2" t="s">
        <v>509</v>
      </c>
    </row>
    <row r="16" spans="1:36" s="215" customFormat="1" ht="15.8" customHeight="1" x14ac:dyDescent="0.3">
      <c r="B16" s="226" t="s">
        <v>10</v>
      </c>
      <c r="C16" s="1"/>
      <c r="D16" s="11" t="s">
        <v>471</v>
      </c>
      <c r="E16" s="12" t="s">
        <v>187</v>
      </c>
      <c r="F16" s="231">
        <v>44526.395833333336</v>
      </c>
      <c r="G16" s="231">
        <v>44526.520833333336</v>
      </c>
      <c r="H16" s="234" t="s">
        <v>11</v>
      </c>
      <c r="I16" s="232">
        <f>(G16-F16)/$AD$9</f>
        <v>3</v>
      </c>
      <c r="J16" s="233" t="s">
        <v>190</v>
      </c>
      <c r="K16" s="235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 t="s">
        <v>512</v>
      </c>
      <c r="AE16" s="187"/>
      <c r="AJ16" s="2" t="s">
        <v>512</v>
      </c>
    </row>
    <row r="17" spans="1:31" s="215" customFormat="1" x14ac:dyDescent="0.3">
      <c r="B17" s="174"/>
      <c r="D17" s="185"/>
      <c r="E17" s="12"/>
      <c r="F17" s="6"/>
      <c r="G17" s="6"/>
      <c r="H17" s="207"/>
      <c r="I17" s="3"/>
      <c r="J17" s="81"/>
      <c r="K17" s="8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86"/>
    </row>
    <row r="18" spans="1:31" s="215" customFormat="1" x14ac:dyDescent="0.3">
      <c r="B18" s="174"/>
      <c r="D18" s="185"/>
      <c r="E18" s="12"/>
      <c r="F18" s="6"/>
      <c r="G18" s="6"/>
      <c r="H18" s="207"/>
      <c r="I18" s="3"/>
      <c r="J18" s="81"/>
      <c r="K18" s="8"/>
      <c r="AE18" s="186"/>
    </row>
    <row r="19" spans="1:31" s="215" customFormat="1" x14ac:dyDescent="0.3">
      <c r="B19" s="174"/>
      <c r="D19" s="185"/>
      <c r="E19" s="12"/>
      <c r="F19" s="6"/>
      <c r="G19" s="6"/>
      <c r="H19" s="207"/>
      <c r="I19" s="3"/>
      <c r="J19" s="81"/>
      <c r="K19" s="8"/>
      <c r="AE19" s="186"/>
    </row>
    <row r="20" spans="1:31" s="215" customFormat="1" x14ac:dyDescent="0.3">
      <c r="A20" s="175"/>
      <c r="B20" s="174"/>
      <c r="C20" s="213"/>
      <c r="D20" s="186"/>
      <c r="E20" s="12"/>
      <c r="F20" s="6"/>
      <c r="G20" s="6"/>
      <c r="H20" s="207"/>
      <c r="I20" s="3"/>
      <c r="J20" s="175"/>
      <c r="K20" s="224"/>
      <c r="AE20" s="186"/>
    </row>
    <row r="21" spans="1:31" s="215" customFormat="1" x14ac:dyDescent="0.3">
      <c r="A21" s="175"/>
      <c r="B21" s="174"/>
      <c r="C21" s="213"/>
      <c r="D21" s="186"/>
      <c r="E21" s="12"/>
      <c r="F21" s="6"/>
      <c r="G21" s="6"/>
      <c r="H21" s="207"/>
      <c r="I21" s="3"/>
      <c r="J21" s="175"/>
      <c r="K21" s="224"/>
      <c r="AE21" s="175"/>
    </row>
    <row r="22" spans="1:31" s="215" customFormat="1" x14ac:dyDescent="0.3">
      <c r="A22" s="175"/>
      <c r="B22" s="174"/>
      <c r="C22" s="213"/>
      <c r="D22" s="186"/>
      <c r="E22" s="12"/>
      <c r="F22" s="6"/>
      <c r="G22" s="6"/>
      <c r="H22" s="207"/>
      <c r="I22" s="3"/>
      <c r="J22" s="175"/>
      <c r="K22" s="224"/>
      <c r="AD22" s="49"/>
      <c r="AE22" s="187"/>
    </row>
    <row r="23" spans="1:31" s="215" customFormat="1" x14ac:dyDescent="0.3">
      <c r="A23" s="174"/>
      <c r="B23" s="174"/>
      <c r="C23" s="213"/>
      <c r="D23" s="186"/>
      <c r="E23" s="12"/>
      <c r="F23" s="6"/>
      <c r="G23" s="6"/>
      <c r="H23" s="207"/>
      <c r="I23" s="3"/>
      <c r="J23" s="175"/>
      <c r="K23" s="224"/>
      <c r="AD23" s="49"/>
      <c r="AE23" s="187"/>
    </row>
    <row r="24" spans="1:31" s="215" customFormat="1" x14ac:dyDescent="0.3">
      <c r="A24" s="174"/>
      <c r="B24" s="174"/>
      <c r="C24" s="213"/>
      <c r="D24" s="186"/>
      <c r="E24" s="12"/>
      <c r="F24" s="6"/>
      <c r="G24" s="6"/>
      <c r="H24" s="207"/>
      <c r="I24" s="3"/>
      <c r="J24" s="175"/>
      <c r="K24" s="224"/>
      <c r="AE24" s="187"/>
    </row>
    <row r="25" spans="1:31" s="215" customFormat="1" x14ac:dyDescent="0.3">
      <c r="A25" s="175"/>
      <c r="B25" s="174"/>
      <c r="C25" s="175"/>
      <c r="D25" s="186"/>
      <c r="E25" s="12"/>
      <c r="F25" s="6"/>
      <c r="G25" s="6"/>
      <c r="H25" s="207"/>
      <c r="I25" s="3"/>
      <c r="J25" s="175"/>
      <c r="K25" s="8"/>
      <c r="AE25" s="187"/>
    </row>
    <row r="26" spans="1:31" s="215" customFormat="1" ht="17.350000000000001" customHeight="1" x14ac:dyDescent="0.3">
      <c r="B26" s="174"/>
      <c r="C26" s="175"/>
      <c r="D26" s="187"/>
      <c r="E26" s="12"/>
      <c r="F26" s="6"/>
      <c r="G26" s="6"/>
      <c r="H26" s="207"/>
      <c r="I26" s="3"/>
      <c r="J26" s="81"/>
      <c r="K26" s="8"/>
      <c r="AE26" s="187"/>
    </row>
    <row r="27" spans="1:31" s="215" customFormat="1" x14ac:dyDescent="0.3">
      <c r="B27" s="174"/>
      <c r="C27" s="175"/>
      <c r="D27" s="186"/>
      <c r="E27" s="12"/>
      <c r="F27" s="6"/>
      <c r="G27" s="6"/>
      <c r="H27" s="207"/>
      <c r="I27" s="3"/>
      <c r="J27" s="175"/>
      <c r="K27" s="8"/>
      <c r="AE27" s="186"/>
    </row>
    <row r="28" spans="1:31" s="215" customFormat="1" x14ac:dyDescent="0.3">
      <c r="A28" s="1"/>
      <c r="B28" s="10"/>
      <c r="C28" s="2"/>
      <c r="D28" s="11"/>
      <c r="E28" s="12"/>
      <c r="F28" s="6"/>
      <c r="G28" s="6"/>
      <c r="H28" s="13"/>
      <c r="I28" s="3"/>
      <c r="J28" s="81"/>
      <c r="K28" s="8"/>
      <c r="L28" s="1"/>
      <c r="AE28" s="187"/>
    </row>
    <row r="29" spans="1:31" x14ac:dyDescent="0.3">
      <c r="B29" s="10"/>
      <c r="D29" s="201"/>
      <c r="E29" s="12"/>
      <c r="F29" s="6"/>
      <c r="G29" s="6"/>
      <c r="H29" s="13"/>
      <c r="I29" s="3"/>
      <c r="J29" s="81"/>
      <c r="K29" s="8"/>
      <c r="AE29" s="5"/>
    </row>
    <row r="30" spans="1:31" x14ac:dyDescent="0.3">
      <c r="AE30" s="5"/>
    </row>
    <row r="38" spans="5:30" x14ac:dyDescent="0.3">
      <c r="E38" s="12">
        <v>0.38</v>
      </c>
    </row>
    <row r="39" spans="5:30" x14ac:dyDescent="0.3">
      <c r="E39" s="12" t="s">
        <v>182</v>
      </c>
    </row>
    <row r="41" spans="5:30" x14ac:dyDescent="0.3">
      <c r="AD41" s="48"/>
    </row>
    <row r="42" spans="5:30" x14ac:dyDescent="0.3">
      <c r="AD42" s="48"/>
    </row>
    <row r="43" spans="5:30" x14ac:dyDescent="0.3">
      <c r="AD43" s="48"/>
    </row>
    <row r="44" spans="5:30" x14ac:dyDescent="0.3">
      <c r="AD44" s="48"/>
    </row>
    <row r="45" spans="5:30" x14ac:dyDescent="0.3">
      <c r="AD45" s="48"/>
    </row>
    <row r="46" spans="5:30" x14ac:dyDescent="0.3">
      <c r="AD46" s="48"/>
    </row>
    <row r="47" spans="5:30" x14ac:dyDescent="0.3">
      <c r="AD47" s="48"/>
    </row>
  </sheetData>
  <mergeCells count="12">
    <mergeCell ref="L7:L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</mergeCells>
  <phoneticPr fontId="30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6:AE45"/>
  <sheetViews>
    <sheetView topLeftCell="A6" workbookViewId="0">
      <selection activeCell="AD18" sqref="AD18"/>
    </sheetView>
  </sheetViews>
  <sheetFormatPr defaultColWidth="9.125" defaultRowHeight="16.3" x14ac:dyDescent="0.3"/>
  <cols>
    <col min="1" max="1" width="4.625" style="1" customWidth="1"/>
    <col min="2" max="2" width="10.625" style="1" customWidth="1"/>
    <col min="3" max="3" width="6.625" style="1" customWidth="1"/>
    <col min="4" max="4" width="30.125" style="1" customWidth="1"/>
    <col min="5" max="5" width="8.875" style="1" customWidth="1"/>
    <col min="6" max="7" width="21.25" style="1" customWidth="1"/>
    <col min="8" max="8" width="7.875" style="1" customWidth="1"/>
    <col min="9" max="9" width="9.625" style="1" customWidth="1"/>
    <col min="10" max="10" width="13.75" style="1" customWidth="1"/>
    <col min="11" max="11" width="13" style="1" customWidth="1"/>
    <col min="12" max="12" width="49" style="1" customWidth="1"/>
    <col min="13" max="29" width="9.125" style="1" hidden="1" customWidth="1"/>
    <col min="30" max="30" width="32.375" style="1" customWidth="1"/>
    <col min="31" max="16384" width="9.125" style="1"/>
  </cols>
  <sheetData>
    <row r="6" spans="1:31" ht="17" thickBot="1" x14ac:dyDescent="0.35"/>
    <row r="7" spans="1:31" ht="16.5" customHeight="1" x14ac:dyDescent="0.3">
      <c r="A7" s="306" t="s">
        <v>185</v>
      </c>
      <c r="B7" s="306" t="s">
        <v>1</v>
      </c>
      <c r="C7" s="306" t="s">
        <v>1</v>
      </c>
      <c r="D7" s="307" t="s">
        <v>8</v>
      </c>
      <c r="E7" s="307" t="s">
        <v>7</v>
      </c>
      <c r="F7" s="307" t="s">
        <v>6</v>
      </c>
      <c r="G7" s="309" t="s">
        <v>5</v>
      </c>
      <c r="H7" s="310" t="s">
        <v>9</v>
      </c>
      <c r="I7" s="297" t="s">
        <v>4</v>
      </c>
      <c r="J7" s="299" t="s">
        <v>3</v>
      </c>
      <c r="K7" s="301" t="s">
        <v>2</v>
      </c>
      <c r="L7" s="303"/>
    </row>
    <row r="8" spans="1:31" ht="16.5" customHeight="1" x14ac:dyDescent="0.3">
      <c r="A8" s="306"/>
      <c r="B8" s="306"/>
      <c r="C8" s="306"/>
      <c r="D8" s="308"/>
      <c r="E8" s="308"/>
      <c r="F8" s="308"/>
      <c r="G8" s="298"/>
      <c r="H8" s="311"/>
      <c r="I8" s="298"/>
      <c r="J8" s="300"/>
      <c r="K8" s="302"/>
      <c r="L8" s="304"/>
    </row>
    <row r="9" spans="1:31" ht="163.55000000000001" customHeight="1" thickBot="1" x14ac:dyDescent="0.35">
      <c r="A9" s="306"/>
      <c r="B9" s="316"/>
      <c r="C9" s="306"/>
      <c r="D9" s="317"/>
      <c r="E9" s="308"/>
      <c r="F9" s="317"/>
      <c r="G9" s="298"/>
      <c r="H9" s="319"/>
      <c r="I9" s="312"/>
      <c r="J9" s="313"/>
      <c r="K9" s="314"/>
      <c r="L9" s="315"/>
      <c r="AD9" s="7">
        <v>4.1666666666666664E-2</v>
      </c>
    </row>
    <row r="10" spans="1:31" ht="17" thickBot="1" x14ac:dyDescent="0.35">
      <c r="A10" s="68">
        <v>1</v>
      </c>
      <c r="B10" s="69">
        <v>2</v>
      </c>
      <c r="C10" s="68">
        <v>3</v>
      </c>
      <c r="D10" s="69">
        <v>4</v>
      </c>
      <c r="E10" s="68">
        <v>5</v>
      </c>
      <c r="F10" s="69">
        <v>6</v>
      </c>
      <c r="G10" s="68">
        <v>7</v>
      </c>
      <c r="H10" s="69">
        <v>8</v>
      </c>
      <c r="I10" s="68">
        <v>9</v>
      </c>
      <c r="J10" s="69">
        <v>10</v>
      </c>
      <c r="K10" s="68">
        <v>11</v>
      </c>
      <c r="L10" s="70"/>
    </row>
    <row r="11" spans="1:31" s="291" customFormat="1" ht="13.6" x14ac:dyDescent="0.25">
      <c r="A11" s="287"/>
      <c r="B11" s="10" t="s">
        <v>24</v>
      </c>
      <c r="C11" s="287"/>
      <c r="D11" s="10" t="s">
        <v>529</v>
      </c>
      <c r="E11" s="288" t="s">
        <v>195</v>
      </c>
      <c r="F11" s="283">
        <v>44531</v>
      </c>
      <c r="G11" s="283">
        <v>44531.0625</v>
      </c>
      <c r="H11" s="289" t="s">
        <v>0</v>
      </c>
      <c r="I11" s="284">
        <f t="shared" ref="I11" si="0">(G11-F11)/$AD$9</f>
        <v>1.5</v>
      </c>
      <c r="J11" s="290" t="s">
        <v>437</v>
      </c>
      <c r="K11" s="198"/>
      <c r="AE11" s="10" t="s">
        <v>530</v>
      </c>
    </row>
    <row r="12" spans="1:31" s="291" customFormat="1" ht="13.6" x14ac:dyDescent="0.25">
      <c r="A12" s="287"/>
      <c r="B12" s="10" t="s">
        <v>24</v>
      </c>
      <c r="C12" s="287"/>
      <c r="D12" s="10" t="s">
        <v>531</v>
      </c>
      <c r="E12" s="288" t="s">
        <v>195</v>
      </c>
      <c r="F12" s="283">
        <v>44531.020833333336</v>
      </c>
      <c r="G12" s="283">
        <v>44531.5</v>
      </c>
      <c r="H12" s="290" t="s">
        <v>0</v>
      </c>
      <c r="I12" s="284">
        <f t="shared" ref="I12:I14" si="1">(G12-F12)/$AD$9</f>
        <v>11.499999999941792</v>
      </c>
      <c r="J12" s="290" t="s">
        <v>437</v>
      </c>
      <c r="K12" s="10"/>
      <c r="AE12" s="10" t="s">
        <v>499</v>
      </c>
    </row>
    <row r="13" spans="1:31" s="291" customFormat="1" ht="13.6" x14ac:dyDescent="0.25">
      <c r="A13" s="287"/>
      <c r="B13" s="10" t="s">
        <v>24</v>
      </c>
      <c r="C13" s="287"/>
      <c r="D13" s="10" t="s">
        <v>532</v>
      </c>
      <c r="E13" s="288" t="s">
        <v>195</v>
      </c>
      <c r="F13" s="283">
        <v>44532.479166666664</v>
      </c>
      <c r="G13" s="283">
        <v>44532.5</v>
      </c>
      <c r="H13" s="290" t="s">
        <v>0</v>
      </c>
      <c r="I13" s="284">
        <f t="shared" si="1"/>
        <v>0.50000000005820766</v>
      </c>
      <c r="J13" s="290" t="s">
        <v>418</v>
      </c>
      <c r="K13" s="10"/>
      <c r="AE13" s="10" t="s">
        <v>537</v>
      </c>
    </row>
    <row r="14" spans="1:31" s="291" customFormat="1" ht="13.6" x14ac:dyDescent="0.25">
      <c r="A14" s="287"/>
      <c r="B14" s="10" t="s">
        <v>24</v>
      </c>
      <c r="C14" s="287"/>
      <c r="D14" s="10" t="s">
        <v>533</v>
      </c>
      <c r="E14" s="288" t="s">
        <v>195</v>
      </c>
      <c r="F14" s="283">
        <v>44534.041666666664</v>
      </c>
      <c r="G14" s="283">
        <v>44534.270833333336</v>
      </c>
      <c r="H14" s="290" t="s">
        <v>0</v>
      </c>
      <c r="I14" s="284">
        <f t="shared" si="1"/>
        <v>5.5000000001164153</v>
      </c>
      <c r="J14" s="290" t="s">
        <v>437</v>
      </c>
      <c r="K14" s="10"/>
      <c r="AE14" s="10" t="s">
        <v>534</v>
      </c>
    </row>
    <row r="15" spans="1:31" s="282" customFormat="1" ht="13.6" x14ac:dyDescent="0.25">
      <c r="A15" s="174"/>
      <c r="B15" s="295" t="s">
        <v>10</v>
      </c>
      <c r="C15" s="295"/>
      <c r="D15" s="295" t="s">
        <v>535</v>
      </c>
      <c r="E15" s="295" t="s">
        <v>187</v>
      </c>
      <c r="F15" s="283">
        <v>44531.375</v>
      </c>
      <c r="G15" s="283">
        <v>44531.416666666664</v>
      </c>
      <c r="H15" s="295" t="s">
        <v>11</v>
      </c>
      <c r="I15" s="284">
        <f>(G15-F15)/[1]Отчет!$AD$9</f>
        <v>0.99999999994179234</v>
      </c>
      <c r="J15" s="295" t="s">
        <v>190</v>
      </c>
      <c r="K15" s="80"/>
      <c r="M15" s="285"/>
      <c r="N15" s="285"/>
      <c r="O15" s="285"/>
      <c r="P15" s="285"/>
      <c r="Q15" s="285"/>
      <c r="R15" s="285"/>
      <c r="S15" s="285"/>
      <c r="T15" s="285"/>
      <c r="U15" s="285"/>
      <c r="V15" s="285"/>
      <c r="W15" s="285"/>
      <c r="X15" s="285"/>
      <c r="Y15" s="285"/>
      <c r="Z15" s="285"/>
      <c r="AA15" s="285"/>
      <c r="AB15" s="285"/>
      <c r="AC15" s="285"/>
      <c r="AD15" s="285"/>
      <c r="AE15" s="286"/>
    </row>
    <row r="16" spans="1:31" s="282" customFormat="1" ht="13.6" x14ac:dyDescent="0.25">
      <c r="A16" s="174"/>
      <c r="B16" s="295" t="s">
        <v>10</v>
      </c>
      <c r="C16" s="295"/>
      <c r="D16" s="295" t="s">
        <v>500</v>
      </c>
      <c r="E16" s="295" t="s">
        <v>187</v>
      </c>
      <c r="F16" s="283">
        <v>44532.364583333336</v>
      </c>
      <c r="G16" s="283">
        <v>44532.444444444445</v>
      </c>
      <c r="H16" s="295" t="s">
        <v>11</v>
      </c>
      <c r="I16" s="284">
        <f>(G16-F16)/[1]Отчет!$AD$9</f>
        <v>1.9166666666278616</v>
      </c>
      <c r="J16" s="295" t="s">
        <v>190</v>
      </c>
      <c r="K16" s="80"/>
      <c r="AE16" s="286"/>
    </row>
    <row r="17" spans="1:31" s="282" customFormat="1" ht="13.6" x14ac:dyDescent="0.25">
      <c r="A17" s="174"/>
      <c r="B17" s="295" t="s">
        <v>10</v>
      </c>
      <c r="C17" s="295"/>
      <c r="D17" s="295" t="s">
        <v>474</v>
      </c>
      <c r="E17" s="295" t="s">
        <v>187</v>
      </c>
      <c r="F17" s="283">
        <v>44533.385416666664</v>
      </c>
      <c r="G17" s="283">
        <v>44533.5</v>
      </c>
      <c r="H17" s="295" t="s">
        <v>11</v>
      </c>
      <c r="I17" s="284">
        <f>(G17-F17)/[1]Отчет!$AD$9</f>
        <v>2.7500000000582077</v>
      </c>
      <c r="J17" s="295" t="s">
        <v>190</v>
      </c>
      <c r="K17" s="80"/>
      <c r="AE17" s="286"/>
    </row>
    <row r="18" spans="1:31" s="282" customFormat="1" ht="13.6" x14ac:dyDescent="0.25">
      <c r="A18" s="174"/>
      <c r="B18" s="295" t="s">
        <v>10</v>
      </c>
      <c r="C18" s="295"/>
      <c r="D18" s="295" t="s">
        <v>536</v>
      </c>
      <c r="E18" s="295" t="s">
        <v>187</v>
      </c>
      <c r="F18" s="283">
        <v>44538.395833333336</v>
      </c>
      <c r="G18" s="283">
        <v>44538.4375</v>
      </c>
      <c r="H18" s="295" t="s">
        <v>11</v>
      </c>
      <c r="I18" s="284">
        <f>(G18-F18)/[1]Отчет!$AD$9</f>
        <v>0.99999999994179234</v>
      </c>
      <c r="J18" s="295" t="s">
        <v>190</v>
      </c>
      <c r="K18" s="174"/>
      <c r="AE18" s="286"/>
    </row>
    <row r="19" spans="1:31" s="215" customFormat="1" x14ac:dyDescent="0.3">
      <c r="A19" s="213"/>
      <c r="B19" s="214"/>
      <c r="C19" s="213"/>
      <c r="D19" s="202"/>
      <c r="E19" s="292"/>
      <c r="F19" s="17"/>
      <c r="G19" s="17"/>
      <c r="H19" s="293"/>
      <c r="I19" s="19"/>
      <c r="J19" s="213"/>
      <c r="K19" s="294"/>
      <c r="AE19" s="175"/>
    </row>
    <row r="20" spans="1:31" s="215" customFormat="1" x14ac:dyDescent="0.3">
      <c r="A20" s="175"/>
      <c r="B20" s="174"/>
      <c r="C20" s="213"/>
      <c r="D20" s="186"/>
      <c r="E20" s="12"/>
      <c r="F20" s="6"/>
      <c r="G20" s="6"/>
      <c r="H20" s="207"/>
      <c r="I20" s="3"/>
      <c r="J20" s="175"/>
      <c r="K20" s="224"/>
      <c r="AD20" s="49"/>
      <c r="AE20" s="187"/>
    </row>
    <row r="21" spans="1:31" s="215" customFormat="1" x14ac:dyDescent="0.3">
      <c r="A21" s="174"/>
      <c r="B21" s="174"/>
      <c r="C21" s="213"/>
      <c r="D21" s="186"/>
      <c r="E21" s="12"/>
      <c r="F21" s="6"/>
      <c r="G21" s="6"/>
      <c r="H21" s="207"/>
      <c r="I21" s="3"/>
      <c r="J21" s="175"/>
      <c r="K21" s="224"/>
      <c r="AD21" s="49"/>
      <c r="AE21" s="187"/>
    </row>
    <row r="22" spans="1:31" s="215" customFormat="1" x14ac:dyDescent="0.3">
      <c r="A22" s="174"/>
      <c r="B22" s="174"/>
      <c r="C22" s="213"/>
      <c r="D22" s="186"/>
      <c r="E22" s="12"/>
      <c r="F22" s="6"/>
      <c r="G22" s="6"/>
      <c r="H22" s="207"/>
      <c r="I22" s="3"/>
      <c r="J22" s="175"/>
      <c r="K22" s="224"/>
      <c r="AE22" s="187"/>
    </row>
    <row r="23" spans="1:31" s="215" customFormat="1" x14ac:dyDescent="0.3">
      <c r="A23" s="175"/>
      <c r="B23" s="174"/>
      <c r="C23" s="175"/>
      <c r="D23" s="186"/>
      <c r="E23" s="12"/>
      <c r="F23" s="6"/>
      <c r="G23" s="6"/>
      <c r="H23" s="207"/>
      <c r="I23" s="3"/>
      <c r="J23" s="175"/>
      <c r="K23" s="8"/>
      <c r="AE23" s="187"/>
    </row>
    <row r="24" spans="1:31" s="215" customFormat="1" ht="17.350000000000001" customHeight="1" x14ac:dyDescent="0.3">
      <c r="B24" s="174"/>
      <c r="C24" s="175"/>
      <c r="D24" s="187"/>
      <c r="E24" s="12"/>
      <c r="F24" s="6"/>
      <c r="G24" s="6"/>
      <c r="H24" s="207"/>
      <c r="I24" s="3"/>
      <c r="J24" s="81"/>
      <c r="K24" s="8"/>
      <c r="AE24" s="187"/>
    </row>
    <row r="25" spans="1:31" s="215" customFormat="1" x14ac:dyDescent="0.3">
      <c r="B25" s="174"/>
      <c r="C25" s="175"/>
      <c r="D25" s="186"/>
      <c r="E25" s="12"/>
      <c r="F25" s="6"/>
      <c r="G25" s="6"/>
      <c r="H25" s="207"/>
      <c r="I25" s="3"/>
      <c r="J25" s="175"/>
      <c r="K25" s="8"/>
      <c r="AE25" s="186"/>
    </row>
    <row r="26" spans="1:31" s="215" customFormat="1" x14ac:dyDescent="0.3">
      <c r="A26" s="1"/>
      <c r="B26" s="10"/>
      <c r="C26" s="2"/>
      <c r="D26" s="11"/>
      <c r="E26" s="12"/>
      <c r="F26" s="6"/>
      <c r="G26" s="6"/>
      <c r="H26" s="13"/>
      <c r="I26" s="3"/>
      <c r="J26" s="81"/>
      <c r="K26" s="8"/>
      <c r="L26" s="1"/>
      <c r="AE26" s="187"/>
    </row>
    <row r="27" spans="1:31" x14ac:dyDescent="0.3">
      <c r="B27" s="10"/>
      <c r="D27" s="201"/>
      <c r="E27" s="12"/>
      <c r="F27" s="6"/>
      <c r="G27" s="6"/>
      <c r="H27" s="13"/>
      <c r="I27" s="3"/>
      <c r="J27" s="81"/>
      <c r="K27" s="8"/>
      <c r="AE27" s="5"/>
    </row>
    <row r="28" spans="1:31" x14ac:dyDescent="0.3">
      <c r="AE28" s="5"/>
    </row>
    <row r="36" spans="5:30" x14ac:dyDescent="0.3">
      <c r="E36" s="12">
        <v>0.38</v>
      </c>
    </row>
    <row r="37" spans="5:30" x14ac:dyDescent="0.3">
      <c r="E37" s="12" t="s">
        <v>182</v>
      </c>
    </row>
    <row r="39" spans="5:30" x14ac:dyDescent="0.3">
      <c r="AD39" s="48"/>
    </row>
    <row r="40" spans="5:30" x14ac:dyDescent="0.3">
      <c r="AD40" s="48"/>
    </row>
    <row r="41" spans="5:30" x14ac:dyDescent="0.3">
      <c r="AD41" s="48"/>
    </row>
    <row r="42" spans="5:30" x14ac:dyDescent="0.3">
      <c r="AD42" s="48"/>
    </row>
    <row r="43" spans="5:30" x14ac:dyDescent="0.3">
      <c r="AD43" s="48"/>
    </row>
    <row r="44" spans="5:30" x14ac:dyDescent="0.3">
      <c r="AD44" s="48"/>
    </row>
    <row r="45" spans="5:30" x14ac:dyDescent="0.3">
      <c r="AD45" s="48"/>
    </row>
  </sheetData>
  <mergeCells count="12">
    <mergeCell ref="L7:L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K7:K9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0"/>
  <sheetViews>
    <sheetView workbookViewId="0">
      <selection activeCell="M14" sqref="M14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10" ht="15.65" x14ac:dyDescent="0.25">
      <c r="A1" s="343" t="s">
        <v>167</v>
      </c>
      <c r="B1" s="343"/>
      <c r="C1" s="343"/>
      <c r="D1" s="343"/>
      <c r="E1" s="343"/>
      <c r="F1" s="343"/>
    </row>
    <row r="2" spans="1:10" ht="15.65" x14ac:dyDescent="0.25">
      <c r="A2" s="109" t="s">
        <v>213</v>
      </c>
      <c r="B2" s="110" t="e">
        <f>#REF!</f>
        <v>#REF!</v>
      </c>
      <c r="C2" s="108" t="s">
        <v>214</v>
      </c>
      <c r="D2" s="108"/>
      <c r="E2" s="108"/>
      <c r="F2" s="108"/>
    </row>
    <row r="3" spans="1:10" ht="15.65" x14ac:dyDescent="0.25">
      <c r="A3" s="42"/>
      <c r="B3" s="43"/>
      <c r="C3" s="43"/>
      <c r="D3" s="43"/>
      <c r="E3" s="43"/>
      <c r="F3" s="43"/>
    </row>
    <row r="4" spans="1:10" ht="15.65" x14ac:dyDescent="0.25">
      <c r="A4" s="344" t="s">
        <v>168</v>
      </c>
      <c r="B4" s="344" t="s">
        <v>169</v>
      </c>
      <c r="C4" s="344"/>
      <c r="D4" s="344" t="s">
        <v>170</v>
      </c>
      <c r="E4" s="344"/>
      <c r="F4" s="344" t="s">
        <v>171</v>
      </c>
      <c r="J4" t="s">
        <v>172</v>
      </c>
    </row>
    <row r="5" spans="1:10" ht="18" customHeight="1" x14ac:dyDescent="0.25">
      <c r="A5" s="344"/>
      <c r="B5" s="136" t="s">
        <v>173</v>
      </c>
      <c r="C5" s="136" t="s">
        <v>174</v>
      </c>
      <c r="D5" s="136" t="s">
        <v>173</v>
      </c>
      <c r="E5" s="136" t="s">
        <v>174</v>
      </c>
      <c r="F5" s="344"/>
    </row>
    <row r="6" spans="1:10" s="48" customFormat="1" ht="18" customHeight="1" x14ac:dyDescent="0.25">
      <c r="A6" s="45" t="str">
        <f>май!D12</f>
        <v xml:space="preserve">КТП-11, ф.4 ВЛ-0,4кВ Елатьма </v>
      </c>
      <c r="B6" s="46">
        <f>IF(май!H12="П",май!F12,0)</f>
        <v>44323.364583333336</v>
      </c>
      <c r="C6" s="46">
        <f>IF(май!H12="П",май!G12,0)</f>
        <v>44323.385416666664</v>
      </c>
      <c r="D6" s="46">
        <f t="shared" ref="D6:D9" si="0">B6</f>
        <v>44323.364583333336</v>
      </c>
      <c r="E6" s="46">
        <f t="shared" ref="E6:E9" si="1">C6</f>
        <v>44323.385416666664</v>
      </c>
      <c r="F6" s="47"/>
      <c r="H6" s="48" t="str">
        <f>май!H12</f>
        <v>П</v>
      </c>
    </row>
    <row r="7" spans="1:10" s="49" customFormat="1" ht="18" customHeight="1" x14ac:dyDescent="0.25">
      <c r="A7" s="45" t="str">
        <f>май!D13</f>
        <v>ЦРП-10кВ ф.3 Елатьма</v>
      </c>
      <c r="B7" s="46">
        <f>IF(май!H13="П",май!F13,0)</f>
        <v>44331.611111111109</v>
      </c>
      <c r="C7" s="46">
        <f>IF(май!H13="П",май!G13,0)</f>
        <v>44331.654861111114</v>
      </c>
      <c r="D7" s="46">
        <f t="shared" si="0"/>
        <v>44331.611111111109</v>
      </c>
      <c r="E7" s="46">
        <f t="shared" si="1"/>
        <v>44331.654861111114</v>
      </c>
      <c r="F7" s="47"/>
      <c r="G7" s="48"/>
      <c r="H7" s="48" t="str">
        <f>май!H13</f>
        <v>П</v>
      </c>
    </row>
    <row r="8" spans="1:10" ht="15.8" customHeight="1" x14ac:dyDescent="0.25">
      <c r="A8" s="45" t="str">
        <f>май!D14</f>
        <v xml:space="preserve">КТП-6,8-14  ВЛ-10кВ Елатьма </v>
      </c>
      <c r="B8" s="46">
        <f>IF(май!H14="П",май!F14,0)</f>
        <v>44331.611111111109</v>
      </c>
      <c r="C8" s="46">
        <f>IF(май!H14="П",май!G14,0)</f>
        <v>44331.775000000001</v>
      </c>
      <c r="D8" s="46">
        <f t="shared" si="0"/>
        <v>44331.611111111109</v>
      </c>
      <c r="E8" s="46">
        <f t="shared" si="1"/>
        <v>44331.775000000001</v>
      </c>
      <c r="F8" s="47"/>
      <c r="H8" s="48" t="str">
        <f>май!H14</f>
        <v>П</v>
      </c>
    </row>
    <row r="9" spans="1:10" ht="18" customHeight="1" x14ac:dyDescent="0.25">
      <c r="A9" s="45" t="str">
        <f>май!D15</f>
        <v xml:space="preserve">ЗТП-10, ф.1 ВЛ-0,4кВ Елатьма </v>
      </c>
      <c r="B9" s="46">
        <f>IF(май!H15="П",май!F15,0)</f>
        <v>44334.402777777781</v>
      </c>
      <c r="C9" s="46">
        <f>IF(май!H15="П",май!G15,0)</f>
        <v>44334.4375</v>
      </c>
      <c r="D9" s="46">
        <f t="shared" si="0"/>
        <v>44334.402777777781</v>
      </c>
      <c r="E9" s="46">
        <f t="shared" si="1"/>
        <v>44334.4375</v>
      </c>
      <c r="F9" s="47"/>
      <c r="H9" s="48" t="str">
        <f>май!H15</f>
        <v>П</v>
      </c>
    </row>
    <row r="10" spans="1:10" ht="18" customHeight="1" x14ac:dyDescent="0.25">
      <c r="A10" s="45" t="str">
        <f>май!D17</f>
        <v>ЗТП-3,ф.3 ВЛ-0,4кВ</v>
      </c>
      <c r="B10" s="46">
        <f>IF(май!H17="П",май!F17,0)</f>
        <v>44334.614583333336</v>
      </c>
      <c r="C10" s="46">
        <f>IF(май!H17="П",май!G17,0)</f>
        <v>44334.73333333333</v>
      </c>
      <c r="D10" s="46">
        <f t="shared" ref="D10:E10" si="2">B10</f>
        <v>44334.614583333336</v>
      </c>
      <c r="E10" s="46">
        <f t="shared" si="2"/>
        <v>44334.73333333333</v>
      </c>
      <c r="F10" s="47"/>
      <c r="H10" s="48" t="str">
        <f>май!H17</f>
        <v>П</v>
      </c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4"/>
  <sheetViews>
    <sheetView workbookViewId="0">
      <selection activeCell="M14" sqref="M14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10" ht="15.65" x14ac:dyDescent="0.25">
      <c r="A1" s="343" t="s">
        <v>167</v>
      </c>
      <c r="B1" s="343"/>
      <c r="C1" s="343"/>
      <c r="D1" s="343"/>
      <c r="E1" s="343"/>
      <c r="F1" s="343"/>
    </row>
    <row r="2" spans="1:10" ht="15.65" x14ac:dyDescent="0.25">
      <c r="A2" s="109" t="s">
        <v>213</v>
      </c>
      <c r="B2" s="110">
        <f>B7</f>
        <v>44351.503472222219</v>
      </c>
      <c r="C2" s="108" t="s">
        <v>214</v>
      </c>
      <c r="D2" s="108"/>
      <c r="E2" s="108"/>
      <c r="F2" s="108"/>
    </row>
    <row r="3" spans="1:10" ht="15.65" x14ac:dyDescent="0.25">
      <c r="A3" s="42"/>
      <c r="B3" s="43"/>
      <c r="C3" s="43"/>
      <c r="D3" s="43"/>
      <c r="E3" s="43"/>
      <c r="F3" s="43"/>
    </row>
    <row r="4" spans="1:10" ht="15.65" x14ac:dyDescent="0.25">
      <c r="A4" s="344" t="s">
        <v>168</v>
      </c>
      <c r="B4" s="344" t="s">
        <v>169</v>
      </c>
      <c r="C4" s="344"/>
      <c r="D4" s="344" t="s">
        <v>170</v>
      </c>
      <c r="E4" s="344"/>
      <c r="F4" s="344" t="s">
        <v>171</v>
      </c>
      <c r="J4" t="s">
        <v>172</v>
      </c>
    </row>
    <row r="5" spans="1:10" ht="18" customHeight="1" x14ac:dyDescent="0.25">
      <c r="A5" s="344"/>
      <c r="B5" s="141" t="s">
        <v>173</v>
      </c>
      <c r="C5" s="141" t="s">
        <v>174</v>
      </c>
      <c r="D5" s="141" t="s">
        <v>173</v>
      </c>
      <c r="E5" s="141" t="s">
        <v>174</v>
      </c>
      <c r="F5" s="344"/>
    </row>
    <row r="6" spans="1:10" s="48" customFormat="1" ht="18" customHeight="1" x14ac:dyDescent="0.25">
      <c r="A6" s="45" t="str">
        <f>июнь!D11</f>
        <v>п. Лашма ТП-6 ВЛ-0,4 кВ ф2</v>
      </c>
      <c r="B6" s="46">
        <f>IF(июнь!H11="П",июнь!F11,0)</f>
        <v>44349.416666666664</v>
      </c>
      <c r="C6" s="46">
        <f>IF(июнь!H11="П",июнь!G11,0)</f>
        <v>44349.541666666664</v>
      </c>
      <c r="D6" s="46">
        <f t="shared" ref="D6:E6" si="0">B6</f>
        <v>44349.416666666664</v>
      </c>
      <c r="E6" s="46">
        <f t="shared" si="0"/>
        <v>44349.541666666664</v>
      </c>
      <c r="F6" s="47"/>
      <c r="H6" s="48" t="str">
        <f>июнь!H11</f>
        <v>П</v>
      </c>
    </row>
    <row r="7" spans="1:10" s="49" customFormat="1" ht="18" customHeight="1" x14ac:dyDescent="0.25">
      <c r="A7" s="45" t="str">
        <f>июнь!D12</f>
        <v>ТП-2394,ф. 3,ВЛ-0,4кВ Подлипки</v>
      </c>
      <c r="B7" s="46">
        <f>IF(июнь!H12="П",июнь!F12,0)</f>
        <v>44351.503472222219</v>
      </c>
      <c r="C7" s="46">
        <f>IF(июнь!H12="П",июнь!G12,0)</f>
        <v>44351.569444444445</v>
      </c>
      <c r="D7" s="46">
        <f t="shared" ref="D7:D14" si="1">B7</f>
        <v>44351.503472222219</v>
      </c>
      <c r="E7" s="46">
        <f t="shared" ref="E7:E14" si="2">C7</f>
        <v>44351.569444444445</v>
      </c>
      <c r="F7" s="47"/>
      <c r="G7" s="48"/>
      <c r="H7" s="48" t="str">
        <f>июнь!H12</f>
        <v>П</v>
      </c>
    </row>
    <row r="8" spans="1:10" ht="15.8" customHeight="1" x14ac:dyDescent="0.25">
      <c r="A8" s="45" t="str">
        <f>июнь!D13</f>
        <v>ЦРП-10кВ ф.3 Елатьма</v>
      </c>
      <c r="B8" s="46">
        <f>IF(июнь!H13="П",июнь!F13,0)</f>
        <v>44351.690972222219</v>
      </c>
      <c r="C8" s="46">
        <f>IF(июнь!H13="П",июнь!G13,0)</f>
        <v>44351.708333333336</v>
      </c>
      <c r="D8" s="46">
        <f t="shared" si="1"/>
        <v>44351.690972222219</v>
      </c>
      <c r="E8" s="46">
        <f t="shared" si="2"/>
        <v>44351.708333333336</v>
      </c>
      <c r="F8" s="47"/>
      <c r="G8" s="48"/>
      <c r="H8" s="48" t="str">
        <f>июнь!H13</f>
        <v>П</v>
      </c>
    </row>
    <row r="9" spans="1:10" ht="18" customHeight="1" x14ac:dyDescent="0.25">
      <c r="A9" s="45" t="str">
        <f>июнь!D14</f>
        <v>ТП-4,ф.3 ВЛ-0,4кВ Елатьма</v>
      </c>
      <c r="B9" s="46">
        <f>IF(июнь!H14="П",июнь!F14,0)</f>
        <v>44354.416666666664</v>
      </c>
      <c r="C9" s="46">
        <f>IF(июнь!H14="П",июнь!G14,0)</f>
        <v>44354.5</v>
      </c>
      <c r="D9" s="46">
        <f t="shared" si="1"/>
        <v>44354.416666666664</v>
      </c>
      <c r="E9" s="46">
        <f t="shared" si="2"/>
        <v>44354.5</v>
      </c>
      <c r="F9" s="47"/>
      <c r="G9" s="48"/>
      <c r="H9" s="48" t="str">
        <f>июнь!H14</f>
        <v>П</v>
      </c>
    </row>
    <row r="10" spans="1:10" ht="18" customHeight="1" x14ac:dyDescent="0.25">
      <c r="A10" s="45" t="str">
        <f>июнь!D15</f>
        <v>д.Лощинино ТП-2588 ВЛ-0,4кВ ф1</v>
      </c>
      <c r="B10" s="46">
        <f>IF(июнь!H15="П",июнь!F15,0)</f>
        <v>44355.416666666664</v>
      </c>
      <c r="C10" s="46">
        <f>IF(июнь!H15="П",июнь!G15,0)</f>
        <v>44355.5</v>
      </c>
      <c r="D10" s="46">
        <f t="shared" si="1"/>
        <v>44355.416666666664</v>
      </c>
      <c r="E10" s="46">
        <f t="shared" si="2"/>
        <v>44355.5</v>
      </c>
      <c r="F10" s="47"/>
      <c r="G10" s="48"/>
      <c r="H10" s="48" t="str">
        <f>июнь!H15</f>
        <v>П</v>
      </c>
    </row>
    <row r="11" spans="1:10" ht="15.65" x14ac:dyDescent="0.25">
      <c r="A11" s="45" t="str">
        <f>июнь!D16</f>
        <v xml:space="preserve">ТП-6,11,12,13,14 ВЛ-10кВ </v>
      </c>
      <c r="B11" s="46">
        <f>IF(июнь!H16="П",июнь!F16,0)</f>
        <v>44357.375</v>
      </c>
      <c r="C11" s="46">
        <f>IF(июнь!H16="П",июнь!G16,0)</f>
        <v>44357.458333333336</v>
      </c>
      <c r="D11" s="46">
        <f t="shared" si="1"/>
        <v>44357.375</v>
      </c>
      <c r="E11" s="46">
        <f t="shared" si="2"/>
        <v>44357.458333333336</v>
      </c>
      <c r="F11" s="47"/>
      <c r="G11" s="48"/>
      <c r="H11" s="48" t="str">
        <f>июнь!H16</f>
        <v>П</v>
      </c>
    </row>
    <row r="12" spans="1:10" ht="15.65" x14ac:dyDescent="0.25">
      <c r="A12" s="45" t="str">
        <f>июнь!D17</f>
        <v>п.Ташенка ЗТП-4 ВЛ-0,4кВ ф5</v>
      </c>
      <c r="B12" s="46">
        <f>IF(июнь!H17="П",июнь!F17,0)</f>
        <v>44357.416666666664</v>
      </c>
      <c r="C12" s="46">
        <f>IF(июнь!H17="П",июнь!G17,0)</f>
        <v>44357.541666666664</v>
      </c>
      <c r="D12" s="46">
        <f t="shared" si="1"/>
        <v>44357.416666666664</v>
      </c>
      <c r="E12" s="46">
        <f t="shared" si="2"/>
        <v>44357.541666666664</v>
      </c>
      <c r="F12" s="47"/>
      <c r="G12" s="48"/>
      <c r="H12" s="48" t="str">
        <f>июнь!H17</f>
        <v>П</v>
      </c>
    </row>
    <row r="13" spans="1:10" ht="15.65" x14ac:dyDescent="0.25">
      <c r="A13" s="45" t="str">
        <f>июнь!D19</f>
        <v xml:space="preserve">КТП-11, ф.4 ВЛ-0,4кВ Елатьма </v>
      </c>
      <c r="B13" s="46">
        <f>IF(июнь!H19="П",июнь!F19,0)</f>
        <v>44360.638888888891</v>
      </c>
      <c r="C13" s="46">
        <f>IF(июнь!H19="П",июнь!G19,0)</f>
        <v>44360.732638888891</v>
      </c>
      <c r="D13" s="46">
        <f t="shared" si="1"/>
        <v>44360.638888888891</v>
      </c>
      <c r="E13" s="46">
        <f t="shared" si="2"/>
        <v>44360.732638888891</v>
      </c>
      <c r="F13" s="47"/>
      <c r="G13" s="48"/>
      <c r="H13" s="48" t="str">
        <f>июнь!H19</f>
        <v>П</v>
      </c>
    </row>
    <row r="14" spans="1:10" ht="15.65" x14ac:dyDescent="0.25">
      <c r="A14" s="45" t="str">
        <f>июнь!D20</f>
        <v xml:space="preserve">ТП-6,11,12,13,14 ВЛ-10кВ </v>
      </c>
      <c r="B14" s="46">
        <f>IF(июнь!H20="П",июнь!F20,0)</f>
        <v>44364.375</v>
      </c>
      <c r="C14" s="46">
        <f>IF(июнь!H20="П",июнь!G20,0)</f>
        <v>44364.458333333336</v>
      </c>
      <c r="D14" s="46">
        <f t="shared" si="1"/>
        <v>44364.375</v>
      </c>
      <c r="E14" s="46">
        <f t="shared" si="2"/>
        <v>44364.458333333336</v>
      </c>
      <c r="F14" s="47"/>
      <c r="G14" s="48"/>
      <c r="H14" s="48" t="str">
        <f>июнь!H20</f>
        <v>П</v>
      </c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0"/>
  <sheetViews>
    <sheetView workbookViewId="0">
      <selection activeCell="M14" sqref="M14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10" ht="15.65" x14ac:dyDescent="0.25">
      <c r="A1" s="343" t="s">
        <v>167</v>
      </c>
      <c r="B1" s="343"/>
      <c r="C1" s="343"/>
      <c r="D1" s="343"/>
      <c r="E1" s="343"/>
      <c r="F1" s="343"/>
    </row>
    <row r="2" spans="1:10" ht="15.65" x14ac:dyDescent="0.25">
      <c r="A2" s="109" t="s">
        <v>213</v>
      </c>
      <c r="B2" s="110">
        <f>B7</f>
        <v>44392.416666666664</v>
      </c>
      <c r="C2" s="108" t="s">
        <v>214</v>
      </c>
      <c r="D2" s="108"/>
      <c r="E2" s="108"/>
      <c r="F2" s="108"/>
    </row>
    <row r="3" spans="1:10" ht="15.65" x14ac:dyDescent="0.25">
      <c r="A3" s="42"/>
      <c r="B3" s="43"/>
      <c r="C3" s="43"/>
      <c r="D3" s="43"/>
      <c r="E3" s="43"/>
      <c r="F3" s="43"/>
    </row>
    <row r="4" spans="1:10" ht="15.65" x14ac:dyDescent="0.25">
      <c r="A4" s="344" t="s">
        <v>168</v>
      </c>
      <c r="B4" s="344" t="s">
        <v>169</v>
      </c>
      <c r="C4" s="344"/>
      <c r="D4" s="344" t="s">
        <v>170</v>
      </c>
      <c r="E4" s="344"/>
      <c r="F4" s="344" t="s">
        <v>171</v>
      </c>
      <c r="J4" t="s">
        <v>172</v>
      </c>
    </row>
    <row r="5" spans="1:10" ht="18" customHeight="1" x14ac:dyDescent="0.25">
      <c r="A5" s="344"/>
      <c r="B5" s="193" t="s">
        <v>173</v>
      </c>
      <c r="C5" s="193" t="s">
        <v>174</v>
      </c>
      <c r="D5" s="193" t="s">
        <v>173</v>
      </c>
      <c r="E5" s="193" t="s">
        <v>174</v>
      </c>
      <c r="F5" s="344"/>
    </row>
    <row r="6" spans="1:10" s="48" customFormat="1" ht="18" customHeight="1" x14ac:dyDescent="0.25">
      <c r="A6" s="45" t="str">
        <f>июнь!D11</f>
        <v>п. Лашма ТП-6 ВЛ-0,4 кВ ф2</v>
      </c>
      <c r="B6" s="46">
        <f>IF(июль!H11="П",июль!F11,0)</f>
        <v>44390.416666666664</v>
      </c>
      <c r="C6" s="46">
        <f>IF(июль!H11="П",июль!G11,0)</f>
        <v>44390.625</v>
      </c>
      <c r="D6" s="46">
        <f t="shared" ref="D6:E8" si="0">B6</f>
        <v>44390.416666666664</v>
      </c>
      <c r="E6" s="46">
        <f t="shared" si="0"/>
        <v>44390.625</v>
      </c>
      <c r="F6" s="47"/>
      <c r="H6" s="48" t="str">
        <f>июль!H11</f>
        <v>п</v>
      </c>
    </row>
    <row r="7" spans="1:10" s="49" customFormat="1" ht="18" customHeight="1" x14ac:dyDescent="0.25">
      <c r="A7" s="45" t="str">
        <f>июнь!D12</f>
        <v>ТП-2394,ф. 3,ВЛ-0,4кВ Подлипки</v>
      </c>
      <c r="B7" s="46">
        <f>IF(июль!H12="П",июль!F12,0)</f>
        <v>44392.416666666664</v>
      </c>
      <c r="C7" s="46">
        <f>IF(июль!H12="П",июль!G12,0)</f>
        <v>44392.583333333336</v>
      </c>
      <c r="D7" s="46">
        <f t="shared" si="0"/>
        <v>44392.416666666664</v>
      </c>
      <c r="E7" s="46">
        <f t="shared" si="0"/>
        <v>44392.583333333336</v>
      </c>
      <c r="F7" s="47"/>
      <c r="G7" s="48"/>
      <c r="H7" s="48" t="str">
        <f>июль!H12</f>
        <v>п</v>
      </c>
    </row>
    <row r="8" spans="1:10" ht="15.65" x14ac:dyDescent="0.25">
      <c r="A8" s="45" t="str">
        <f>июнь!D16</f>
        <v xml:space="preserve">ТП-6,11,12,13,14 ВЛ-10кВ </v>
      </c>
      <c r="B8" s="46">
        <f>IF(июль!H16="П",июль!F16,0)</f>
        <v>44403.416666666664</v>
      </c>
      <c r="C8" s="46">
        <f>IF(июль!H16="П",июль!G16,0)</f>
        <v>44403.708333333336</v>
      </c>
      <c r="D8" s="46">
        <f t="shared" si="0"/>
        <v>44403.416666666664</v>
      </c>
      <c r="E8" s="46">
        <f t="shared" si="0"/>
        <v>44403.708333333336</v>
      </c>
      <c r="F8" s="47"/>
      <c r="G8" s="48"/>
      <c r="H8" s="48" t="str">
        <f>июль!H16</f>
        <v>п</v>
      </c>
    </row>
    <row r="9" spans="1:10" ht="15.65" x14ac:dyDescent="0.25">
      <c r="A9" s="45" t="str">
        <f>июнь!D21</f>
        <v>п/с Сабурово 110/10 кВ ф.7</v>
      </c>
      <c r="B9" s="46">
        <f>IF(июль!H21="П",июль!F21,0)</f>
        <v>44399.451388888891</v>
      </c>
      <c r="C9" s="46">
        <f>IF(июль!H21="П",июль!G21,0)</f>
        <v>44399.576388888891</v>
      </c>
      <c r="D9" s="46">
        <f t="shared" ref="D9:D10" si="1">B9</f>
        <v>44399.451388888891</v>
      </c>
      <c r="E9" s="46">
        <f t="shared" ref="E9:E10" si="2">C9</f>
        <v>44399.576388888891</v>
      </c>
      <c r="F9" s="47"/>
      <c r="G9" s="48"/>
      <c r="H9" s="48" t="str">
        <f>июль!H21</f>
        <v>П</v>
      </c>
    </row>
    <row r="10" spans="1:10" ht="15.65" x14ac:dyDescent="0.25">
      <c r="A10" s="45" t="str">
        <f>июнь!D22</f>
        <v>ЦРП-10кВ ф.3 Елатьма</v>
      </c>
      <c r="B10" s="46">
        <f>IF(июль!H22="П",июль!F22,0)</f>
        <v>44404.625</v>
      </c>
      <c r="C10" s="46">
        <f>IF(июль!H22="П",июль!G22,0)</f>
        <v>44404.6875</v>
      </c>
      <c r="D10" s="46">
        <f t="shared" si="1"/>
        <v>44404.625</v>
      </c>
      <c r="E10" s="46">
        <f t="shared" si="2"/>
        <v>44404.6875</v>
      </c>
      <c r="F10" s="47"/>
      <c r="G10" s="48"/>
      <c r="H10" s="48" t="str">
        <f>июль!H22</f>
        <v>П</v>
      </c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25"/>
  <sheetViews>
    <sheetView topLeftCell="A2" workbookViewId="0">
      <selection activeCell="M14" sqref="M14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10" ht="15.65" x14ac:dyDescent="0.25">
      <c r="A1" s="343" t="s">
        <v>167</v>
      </c>
      <c r="B1" s="343"/>
      <c r="C1" s="343"/>
      <c r="D1" s="343"/>
      <c r="E1" s="343"/>
      <c r="F1" s="343"/>
    </row>
    <row r="2" spans="1:10" ht="15.65" x14ac:dyDescent="0.25">
      <c r="A2" s="109" t="s">
        <v>213</v>
      </c>
      <c r="B2" s="110">
        <f>B7</f>
        <v>44412.604166666664</v>
      </c>
      <c r="C2" s="108" t="s">
        <v>214</v>
      </c>
      <c r="D2" s="108"/>
      <c r="E2" s="108"/>
      <c r="F2" s="108"/>
    </row>
    <row r="3" spans="1:10" ht="15.65" x14ac:dyDescent="0.25">
      <c r="A3" s="42"/>
      <c r="B3" s="43"/>
      <c r="C3" s="43"/>
      <c r="D3" s="43"/>
      <c r="E3" s="43"/>
      <c r="F3" s="43"/>
    </row>
    <row r="4" spans="1:10" ht="15.65" x14ac:dyDescent="0.25">
      <c r="A4" s="344" t="s">
        <v>168</v>
      </c>
      <c r="B4" s="344" t="s">
        <v>169</v>
      </c>
      <c r="C4" s="344"/>
      <c r="D4" s="344" t="s">
        <v>170</v>
      </c>
      <c r="E4" s="344"/>
      <c r="F4" s="344" t="s">
        <v>479</v>
      </c>
      <c r="J4" t="s">
        <v>172</v>
      </c>
    </row>
    <row r="5" spans="1:10" ht="18" customHeight="1" x14ac:dyDescent="0.25">
      <c r="A5" s="344"/>
      <c r="B5" s="199" t="s">
        <v>173</v>
      </c>
      <c r="C5" s="199" t="s">
        <v>174</v>
      </c>
      <c r="D5" s="199" t="s">
        <v>173</v>
      </c>
      <c r="E5" s="199" t="s">
        <v>174</v>
      </c>
      <c r="F5" s="344"/>
    </row>
    <row r="6" spans="1:10" s="48" customFormat="1" ht="18" customHeight="1" x14ac:dyDescent="0.25">
      <c r="A6" s="45" t="str">
        <f>июнь!D11</f>
        <v>п. Лашма ТП-6 ВЛ-0,4 кВ ф2</v>
      </c>
      <c r="B6" s="46">
        <f>IF(август!H11="П",август!F11,0)</f>
        <v>44412.541666666664</v>
      </c>
      <c r="C6" s="46">
        <f>IF(август!H11="П",август!G11,0)</f>
        <v>44412.583333333336</v>
      </c>
      <c r="D6" s="46">
        <f t="shared" ref="D6:E6" si="0">B6</f>
        <v>44412.541666666664</v>
      </c>
      <c r="E6" s="46">
        <f t="shared" si="0"/>
        <v>44412.583333333336</v>
      </c>
      <c r="F6" s="47"/>
      <c r="H6" s="48" t="str">
        <f>август!H11</f>
        <v>П</v>
      </c>
      <c r="I6" s="48" t="str">
        <f>август!AE11</f>
        <v>Лабораторные испытания ТП</v>
      </c>
    </row>
    <row r="7" spans="1:10" s="49" customFormat="1" ht="18" customHeight="1" x14ac:dyDescent="0.25">
      <c r="A7" s="45" t="str">
        <f>август!D12</f>
        <v>д.Лощинино ПС-Касимов ТП-2281</v>
      </c>
      <c r="B7" s="46">
        <f>IF(август!H12="П",август!F12,0)</f>
        <v>44412.604166666664</v>
      </c>
      <c r="C7" s="46">
        <f>IF(август!H12="П",август!G12,0)</f>
        <v>44412.666666666664</v>
      </c>
      <c r="D7" s="46">
        <f t="shared" ref="D7:D24" si="1">B7</f>
        <v>44412.604166666664</v>
      </c>
      <c r="E7" s="46">
        <f t="shared" ref="E7:E24" si="2">C7</f>
        <v>44412.666666666664</v>
      </c>
      <c r="F7" s="47"/>
      <c r="G7" s="48"/>
      <c r="H7" s="48" t="str">
        <f>август!H12</f>
        <v>П</v>
      </c>
      <c r="I7" s="48" t="str">
        <f>август!AE12</f>
        <v>Лабораторные испытания ТП</v>
      </c>
    </row>
    <row r="8" spans="1:10" ht="15.65" x14ac:dyDescent="0.25">
      <c r="A8" s="45" t="str">
        <f>август!D13</f>
        <v xml:space="preserve">д.Лощинино  ПС-Касимов ТП-2588 </v>
      </c>
      <c r="B8" s="46">
        <f>IF(август!H13="П",август!F13,0)</f>
        <v>44412.6875</v>
      </c>
      <c r="C8" s="46">
        <f>IF(август!H13="П",август!G13,0)</f>
        <v>44412.75</v>
      </c>
      <c r="D8" s="46">
        <f t="shared" si="1"/>
        <v>44412.6875</v>
      </c>
      <c r="E8" s="46">
        <f t="shared" si="2"/>
        <v>44412.75</v>
      </c>
      <c r="F8" s="47"/>
      <c r="G8" s="48"/>
      <c r="H8" s="48" t="str">
        <f>август!H13</f>
        <v>П</v>
      </c>
      <c r="I8" s="48" t="str">
        <f>август!AE13</f>
        <v>Лабораторные испытания ТП</v>
      </c>
    </row>
    <row r="9" spans="1:10" ht="31.25" x14ac:dyDescent="0.25">
      <c r="A9" s="45" t="str">
        <f>август!D14</f>
        <v>п.Малеевский карьер ПС-Телебукино КТП-2</v>
      </c>
      <c r="B9" s="46">
        <f>IF(август!H14="П",август!F14,0)</f>
        <v>44413.458333333336</v>
      </c>
      <c r="C9" s="46">
        <f>IF(август!H14="П",август!G14,0)</f>
        <v>44413.5</v>
      </c>
      <c r="D9" s="46">
        <f t="shared" si="1"/>
        <v>44413.458333333336</v>
      </c>
      <c r="E9" s="46">
        <f t="shared" si="2"/>
        <v>44413.5</v>
      </c>
      <c r="F9" s="47"/>
      <c r="G9" s="48"/>
      <c r="H9" s="48" t="str">
        <f>август!H14</f>
        <v>П</v>
      </c>
      <c r="I9" s="48" t="str">
        <f>август!AE14</f>
        <v>Лабораторные испытания ТП</v>
      </c>
    </row>
    <row r="10" spans="1:10" ht="15.65" x14ac:dyDescent="0.25">
      <c r="A10" s="45" t="str">
        <f>август!D15</f>
        <v>п.Ташенка ПС-Зеленино ВЛ10кВ ф3</v>
      </c>
      <c r="B10" s="46">
        <f>IF(август!H15="П",август!F15,0)</f>
        <v>44418.375</v>
      </c>
      <c r="C10" s="46">
        <f>IF(август!H15="П",август!G15,0)</f>
        <v>44418.583333333336</v>
      </c>
      <c r="D10" s="46">
        <f t="shared" si="1"/>
        <v>44418.375</v>
      </c>
      <c r="E10" s="46">
        <f t="shared" si="2"/>
        <v>44418.583333333336</v>
      </c>
      <c r="F10" s="47"/>
      <c r="G10" s="48"/>
      <c r="H10" s="48" t="str">
        <f>август!H15</f>
        <v>П</v>
      </c>
      <c r="I10" s="48" t="str">
        <f>август!AE15</f>
        <v>Ремонтные работы РЭС</v>
      </c>
    </row>
    <row r="11" spans="1:10" ht="15.65" x14ac:dyDescent="0.25">
      <c r="A11" s="45" t="str">
        <f>август!D16</f>
        <v>п.Лашма ТП-1 ВЛ 0,4кВ ВЛ-10кВ  ф1</v>
      </c>
      <c r="B11" s="46">
        <f>IF(август!H16="П",август!F16,0)</f>
        <v>44419.416666666664</v>
      </c>
      <c r="C11" s="46">
        <f>IF(август!H16="П",август!G16,0)</f>
        <v>44419.604166666664</v>
      </c>
      <c r="D11" s="46">
        <f t="shared" si="1"/>
        <v>44419.416666666664</v>
      </c>
      <c r="E11" s="46">
        <f t="shared" si="2"/>
        <v>44419.604166666664</v>
      </c>
      <c r="F11" s="47"/>
      <c r="G11" s="48"/>
      <c r="H11" s="48" t="str">
        <f>август!H16</f>
        <v>П</v>
      </c>
      <c r="I11" s="48" t="str">
        <f>август!AE16</f>
        <v>Замена деревянных опор 2шт., правка опоры</v>
      </c>
    </row>
    <row r="12" spans="1:10" ht="15.65" hidden="1" x14ac:dyDescent="0.25">
      <c r="A12" s="45" t="str">
        <f>август!D17</f>
        <v>ПС-Зеленино ВЛ-10кВ  ф3</v>
      </c>
      <c r="B12" s="46">
        <f>IF(август!H17="П",август!F17,0)</f>
        <v>0</v>
      </c>
      <c r="C12" s="46">
        <f>IF(август!H17="П",август!G17,0)</f>
        <v>0</v>
      </c>
      <c r="D12" s="46">
        <f t="shared" si="1"/>
        <v>0</v>
      </c>
      <c r="E12" s="46">
        <f t="shared" si="2"/>
        <v>0</v>
      </c>
      <c r="F12" s="47"/>
      <c r="G12" s="48"/>
      <c r="H12" s="48" t="str">
        <f>август!H17</f>
        <v>В</v>
      </c>
      <c r="I12" s="48" t="str">
        <f>август!AE17</f>
        <v>Отключение по вине " Касимовнеруд"</v>
      </c>
    </row>
    <row r="13" spans="1:10" ht="15.65" hidden="1" x14ac:dyDescent="0.25">
      <c r="A13" s="45" t="str">
        <f>август!D18</f>
        <v>ПС-Телебукино ВЛ-10кВ  ф14</v>
      </c>
      <c r="B13" s="46">
        <f>IF(август!H18="П",август!F18,0)</f>
        <v>0</v>
      </c>
      <c r="C13" s="46">
        <f>IF(август!H18="П",август!G18,0)</f>
        <v>0</v>
      </c>
      <c r="D13" s="46">
        <f t="shared" si="1"/>
        <v>0</v>
      </c>
      <c r="E13" s="46">
        <f t="shared" si="2"/>
        <v>0</v>
      </c>
      <c r="F13" s="47"/>
      <c r="G13" s="48"/>
      <c r="H13" s="48" t="str">
        <f>август!H18</f>
        <v>В</v>
      </c>
      <c r="I13" s="48" t="str">
        <f>август!AE18</f>
        <v>Сгорели две высоковольтные вставки на ТП СУ-2</v>
      </c>
    </row>
    <row r="14" spans="1:10" ht="15.65" hidden="1" x14ac:dyDescent="0.25">
      <c r="A14" s="45" t="str">
        <f>август!D19</f>
        <v>д.Лощинино ТП-2589  РУ-0,4кВ</v>
      </c>
      <c r="B14" s="46">
        <f>IF(август!H19="П",август!F19,0)</f>
        <v>0</v>
      </c>
      <c r="C14" s="46">
        <f>IF(август!H19="П",август!G19,0)</f>
        <v>0</v>
      </c>
      <c r="D14" s="46">
        <f t="shared" si="1"/>
        <v>0</v>
      </c>
      <c r="E14" s="46">
        <f t="shared" si="2"/>
        <v>0</v>
      </c>
      <c r="F14" s="47"/>
      <c r="G14" s="48"/>
      <c r="H14" s="48" t="str">
        <f>август!H19</f>
        <v>В</v>
      </c>
      <c r="I14" s="48" t="str">
        <f>август!AE19</f>
        <v>Выгорел авт.выключатель на ф3</v>
      </c>
    </row>
    <row r="15" spans="1:10" ht="15.65" hidden="1" x14ac:dyDescent="0.25">
      <c r="A15" s="45" t="str">
        <f>август!D20</f>
        <v>п.Крутоярский ТП-2478 РУ-0,4кВ</v>
      </c>
      <c r="B15" s="46">
        <f>IF(август!H20="П",август!F20,0)</f>
        <v>0</v>
      </c>
      <c r="C15" s="46">
        <f>IF(август!H20="П",август!G20,0)</f>
        <v>0</v>
      </c>
      <c r="D15" s="46">
        <f t="shared" si="1"/>
        <v>0</v>
      </c>
      <c r="E15" s="46">
        <f t="shared" si="2"/>
        <v>0</v>
      </c>
      <c r="F15" s="47"/>
      <c r="G15" s="48"/>
      <c r="H15" s="48" t="str">
        <f>август!H20</f>
        <v>В</v>
      </c>
      <c r="I15" s="48" t="str">
        <f>август!AE20</f>
        <v>сгорел предохранитель фаза С на рубильнике ф6</v>
      </c>
    </row>
    <row r="16" spans="1:10" ht="15.65" x14ac:dyDescent="0.25">
      <c r="A16" s="45" t="str">
        <f>август!D21</f>
        <v>КТП-11,ф.3 ВЛ-0,4кВ Елатьма</v>
      </c>
      <c r="B16" s="46">
        <f>IF(август!H21="П",август!F21,0)</f>
        <v>44410.375</v>
      </c>
      <c r="C16" s="46">
        <f>IF(август!H21="П",август!G21,0)</f>
        <v>44410.458333333336</v>
      </c>
      <c r="D16" s="46">
        <f t="shared" si="1"/>
        <v>44410.375</v>
      </c>
      <c r="E16" s="46">
        <f t="shared" si="2"/>
        <v>44410.458333333336</v>
      </c>
      <c r="F16" s="47"/>
      <c r="G16" s="48"/>
      <c r="H16" s="48" t="str">
        <f>август!H21</f>
        <v>П</v>
      </c>
      <c r="I16" s="48" t="str">
        <f>август!AE21</f>
        <v>Опиловка ВЛ-0,4кВ</v>
      </c>
    </row>
    <row r="17" spans="1:9" ht="15.65" x14ac:dyDescent="0.25">
      <c r="A17" s="45" t="str">
        <f>август!D22</f>
        <v xml:space="preserve">ЗТП-9, ф.1 ВЛ-0,4кВ Елатьма </v>
      </c>
      <c r="B17" s="46">
        <f>IF(август!H22="П",август!F22,0)</f>
        <v>44411.375</v>
      </c>
      <c r="C17" s="46">
        <f>IF(август!H22="П",август!G22,0)</f>
        <v>44411.541666666664</v>
      </c>
      <c r="D17" s="46">
        <f t="shared" si="1"/>
        <v>44411.375</v>
      </c>
      <c r="E17" s="46">
        <f t="shared" si="2"/>
        <v>44411.541666666664</v>
      </c>
      <c r="F17" s="47"/>
      <c r="G17" s="48"/>
      <c r="H17" s="48" t="str">
        <f>август!H22</f>
        <v>П</v>
      </c>
      <c r="I17" s="48" t="str">
        <f>август!AE22</f>
        <v>Замена опор ул.Октябрьская</v>
      </c>
    </row>
    <row r="18" spans="1:9" ht="15.65" x14ac:dyDescent="0.25">
      <c r="A18" s="45" t="str">
        <f>август!D23</f>
        <v xml:space="preserve">ЗТП-9, ф.1 ВЛ-0,4кВ Елатьма </v>
      </c>
      <c r="B18" s="46">
        <f>IF(август!H23="П",август!F23,0)</f>
        <v>44413.375</v>
      </c>
      <c r="C18" s="46">
        <f>IF(август!H23="П",август!G23,0)</f>
        <v>44413.5</v>
      </c>
      <c r="D18" s="46">
        <f t="shared" si="1"/>
        <v>44413.375</v>
      </c>
      <c r="E18" s="46">
        <f t="shared" si="2"/>
        <v>44413.5</v>
      </c>
      <c r="F18" s="47"/>
      <c r="G18" s="48"/>
      <c r="H18" s="48" t="str">
        <f>август!H23</f>
        <v>П</v>
      </c>
      <c r="I18" s="48" t="str">
        <f>август!AE23</f>
        <v>Замена опор ул.Интернациональная</v>
      </c>
    </row>
    <row r="19" spans="1:9" ht="15.65" x14ac:dyDescent="0.25">
      <c r="A19" s="45" t="str">
        <f>август!D24</f>
        <v>ТП-2165,ф.2 ВЛ-0,4кВ Сосновка</v>
      </c>
      <c r="B19" s="46">
        <f>IF(август!H24="П",август!F24,0)</f>
        <v>44414.375</v>
      </c>
      <c r="C19" s="46">
        <f>IF(август!H24="П",август!G24,0)</f>
        <v>44414.5</v>
      </c>
      <c r="D19" s="46">
        <f t="shared" si="1"/>
        <v>44414.375</v>
      </c>
      <c r="E19" s="46">
        <f t="shared" si="2"/>
        <v>44414.5</v>
      </c>
      <c r="F19" s="47"/>
      <c r="G19" s="48"/>
      <c r="H19" s="48" t="str">
        <f>август!H24</f>
        <v>П</v>
      </c>
      <c r="I19" s="48" t="str">
        <f>август!AE24</f>
        <v>Замена опоры</v>
      </c>
    </row>
    <row r="20" spans="1:9" ht="15.65" x14ac:dyDescent="0.25">
      <c r="A20" s="45" t="str">
        <f>август!D25</f>
        <v xml:space="preserve">ЗТП-9, ф.1 ВЛ-0,4кВ Елатьма </v>
      </c>
      <c r="B20" s="46">
        <f>IF(август!H25="П",август!F25,0)</f>
        <v>44419.375</v>
      </c>
      <c r="C20" s="46">
        <f>IF(август!H25="П",август!G25,0)</f>
        <v>44419.5</v>
      </c>
      <c r="D20" s="46">
        <f t="shared" si="1"/>
        <v>44419.375</v>
      </c>
      <c r="E20" s="46">
        <f t="shared" si="2"/>
        <v>44419.5</v>
      </c>
      <c r="F20" s="47"/>
      <c r="G20" s="48"/>
      <c r="H20" s="48" t="str">
        <f>август!H25</f>
        <v>П</v>
      </c>
      <c r="I20" s="48" t="str">
        <f>август!AE25</f>
        <v>Замена опор ул.Интернациональная</v>
      </c>
    </row>
    <row r="21" spans="1:9" ht="15.65" x14ac:dyDescent="0.25">
      <c r="A21" s="45" t="str">
        <f>август!D26</f>
        <v>ТП-2165,ф.2 ВЛ-0,4кВ Сосновка</v>
      </c>
      <c r="B21" s="46">
        <f>IF(август!H26="П",август!F26,0)</f>
        <v>44425.375</v>
      </c>
      <c r="C21" s="46">
        <f>IF(август!H26="П",август!G26,0)</f>
        <v>44425.520833333336</v>
      </c>
      <c r="D21" s="46">
        <f t="shared" si="1"/>
        <v>44425.375</v>
      </c>
      <c r="E21" s="46">
        <f t="shared" si="2"/>
        <v>44425.520833333336</v>
      </c>
      <c r="F21" s="47"/>
      <c r="G21" s="48"/>
      <c r="H21" s="48" t="str">
        <f>август!H26</f>
        <v>П</v>
      </c>
      <c r="I21" s="48" t="str">
        <f>август!AE26</f>
        <v>Замена опоры</v>
      </c>
    </row>
    <row r="22" spans="1:9" ht="15.65" hidden="1" x14ac:dyDescent="0.25">
      <c r="A22" s="45" t="str">
        <f>август!D27</f>
        <v>п/с Сабурово 110/10 кВ ф.7</v>
      </c>
      <c r="B22" s="46">
        <f>IF(август!H27="П",август!F27,0)</f>
        <v>0</v>
      </c>
      <c r="C22" s="46">
        <f>IF(август!H27="П",август!G27,0)</f>
        <v>0</v>
      </c>
      <c r="D22" s="46">
        <f t="shared" si="1"/>
        <v>0</v>
      </c>
      <c r="E22" s="46">
        <f t="shared" si="2"/>
        <v>0</v>
      </c>
      <c r="F22" s="47"/>
      <c r="G22" s="48"/>
      <c r="H22" s="48" t="str">
        <f>август!H27</f>
        <v>В</v>
      </c>
      <c r="I22" s="48" t="str">
        <f>август!AE27</f>
        <v>Неисправность в смежной сетевой организации</v>
      </c>
    </row>
    <row r="23" spans="1:9" ht="15.65" x14ac:dyDescent="0.25">
      <c r="A23" s="45" t="str">
        <f>август!D28</f>
        <v>ТП-4,ф.3 ВЛ-0,4кВ Елатьма</v>
      </c>
      <c r="B23" s="46">
        <f>IF(август!H28="П",август!F28,0)</f>
        <v>44432.375</v>
      </c>
      <c r="C23" s="46">
        <f>IF(август!H28="П",август!G28,0)</f>
        <v>44432.479166666664</v>
      </c>
      <c r="D23" s="46">
        <f t="shared" si="1"/>
        <v>44432.375</v>
      </c>
      <c r="E23" s="46">
        <f t="shared" si="2"/>
        <v>44432.479166666664</v>
      </c>
      <c r="F23" s="47"/>
      <c r="G23" s="48"/>
      <c r="H23" s="48" t="str">
        <f>август!H28</f>
        <v>П</v>
      </c>
      <c r="I23" s="48" t="str">
        <f>август!AE28</f>
        <v>Замена опоры ул.Егерева</v>
      </c>
    </row>
    <row r="24" spans="1:9" ht="15.65" x14ac:dyDescent="0.25">
      <c r="A24" s="45" t="str">
        <f>август!D29</f>
        <v>ТП-2179 ВЛ-10кВ Любовниково</v>
      </c>
      <c r="B24" s="46">
        <f>IF(август!H29="П",август!F29,0)</f>
        <v>44435.25</v>
      </c>
      <c r="C24" s="46">
        <f>IF(август!H29="П",август!G29,0)</f>
        <v>44435.291666666664</v>
      </c>
      <c r="D24" s="46">
        <f t="shared" si="1"/>
        <v>44435.25</v>
      </c>
      <c r="E24" s="46">
        <f t="shared" si="2"/>
        <v>44435.291666666664</v>
      </c>
      <c r="F24" s="47"/>
      <c r="G24" s="48"/>
      <c r="H24" s="48" t="str">
        <f>август!H29</f>
        <v>П</v>
      </c>
      <c r="I24" s="48" t="str">
        <f>август!AE29</f>
        <v>Работы в смежной сетевой организации</v>
      </c>
    </row>
    <row r="25" spans="1:9" ht="15.65" x14ac:dyDescent="0.25">
      <c r="A25" s="45" t="str">
        <f>август!D30</f>
        <v>ТП-2497,ТП-2494 ВЛ-10кВ Маяк</v>
      </c>
      <c r="B25" s="46">
        <f>IF(август!H30="П",август!F30,0)</f>
        <v>44435.708333333336</v>
      </c>
      <c r="C25" s="46">
        <f>IF(август!H30="П",август!G30,0)</f>
        <v>44435.833333333336</v>
      </c>
      <c r="D25" s="46">
        <f t="shared" ref="D25" si="3">B25</f>
        <v>44435.708333333336</v>
      </c>
      <c r="E25" s="46">
        <f t="shared" ref="E25" si="4">C25</f>
        <v>44435.833333333336</v>
      </c>
      <c r="F25" s="47"/>
      <c r="G25" s="48"/>
      <c r="H25" s="48" t="str">
        <f>август!H30</f>
        <v>П</v>
      </c>
      <c r="I25" s="48" t="str">
        <f>август!AE30</f>
        <v>Работы в смежной сетевой организации</v>
      </c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26"/>
  <sheetViews>
    <sheetView topLeftCell="B1" workbookViewId="0">
      <selection activeCell="M14" sqref="M14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  <col min="9" max="9" width="35.75" customWidth="1"/>
    <col min="13" max="13" width="18.75" customWidth="1"/>
  </cols>
  <sheetData>
    <row r="1" spans="1:15" ht="15.65" x14ac:dyDescent="0.25">
      <c r="A1" s="343" t="s">
        <v>167</v>
      </c>
      <c r="B1" s="343"/>
      <c r="C1" s="343"/>
      <c r="D1" s="343"/>
      <c r="E1" s="343"/>
      <c r="F1" s="343"/>
    </row>
    <row r="2" spans="1:15" ht="15.65" x14ac:dyDescent="0.25">
      <c r="A2" s="109" t="s">
        <v>213</v>
      </c>
      <c r="B2" s="110">
        <f>B7</f>
        <v>44412.604166666664</v>
      </c>
      <c r="C2" s="108" t="s">
        <v>214</v>
      </c>
      <c r="D2" s="108"/>
      <c r="E2" s="108"/>
      <c r="F2" s="108"/>
    </row>
    <row r="3" spans="1:15" ht="15.65" x14ac:dyDescent="0.25">
      <c r="A3" s="42"/>
      <c r="B3" s="43" t="s">
        <v>482</v>
      </c>
      <c r="C3" s="43"/>
      <c r="D3" s="43"/>
      <c r="E3" s="43"/>
      <c r="F3" s="43"/>
    </row>
    <row r="4" spans="1:15" ht="15.65" x14ac:dyDescent="0.25">
      <c r="A4" s="344" t="s">
        <v>168</v>
      </c>
      <c r="B4" s="344" t="s">
        <v>169</v>
      </c>
      <c r="C4" s="344"/>
      <c r="D4" s="344" t="s">
        <v>170</v>
      </c>
      <c r="E4" s="344"/>
      <c r="F4" s="344" t="s">
        <v>479</v>
      </c>
      <c r="J4" t="s">
        <v>172</v>
      </c>
    </row>
    <row r="5" spans="1:15" ht="18" customHeight="1" x14ac:dyDescent="0.25">
      <c r="A5" s="344"/>
      <c r="B5" s="199"/>
      <c r="C5" s="199"/>
      <c r="D5" s="199"/>
      <c r="E5" s="199"/>
      <c r="F5" s="344"/>
    </row>
    <row r="6" spans="1:15" s="48" customFormat="1" ht="18" hidden="1" customHeight="1" x14ac:dyDescent="0.25">
      <c r="A6" s="45" t="str">
        <f>июнь!D11</f>
        <v>п. Лашма ТП-6 ВЛ-0,4 кВ ф2</v>
      </c>
      <c r="B6" s="46">
        <f>IF(август!H11="П",август!F11,0)</f>
        <v>44412.541666666664</v>
      </c>
      <c r="C6" s="46">
        <f>IF(август!H11="П",август!G11,0)</f>
        <v>44412.583333333336</v>
      </c>
      <c r="D6" s="46">
        <f t="shared" ref="D6:E11" si="0">B6</f>
        <v>44412.541666666664</v>
      </c>
      <c r="E6" s="46">
        <f t="shared" si="0"/>
        <v>44412.583333333336</v>
      </c>
      <c r="F6" s="47"/>
      <c r="H6" s="48" t="str">
        <f>август!H11</f>
        <v>П</v>
      </c>
      <c r="I6" s="48" t="str">
        <f>август!AE11</f>
        <v>Лабораторные испытания ТП</v>
      </c>
    </row>
    <row r="7" spans="1:15" s="49" customFormat="1" ht="18" hidden="1" customHeight="1" x14ac:dyDescent="0.25">
      <c r="A7" s="45" t="str">
        <f>август!D12</f>
        <v>д.Лощинино ПС-Касимов ТП-2281</v>
      </c>
      <c r="B7" s="46">
        <f>IF(август!H12="П",август!F12,0)</f>
        <v>44412.604166666664</v>
      </c>
      <c r="C7" s="46">
        <f>IF(август!H12="П",август!G12,0)</f>
        <v>44412.666666666664</v>
      </c>
      <c r="D7" s="46">
        <f t="shared" si="0"/>
        <v>44412.604166666664</v>
      </c>
      <c r="E7" s="46">
        <f t="shared" si="0"/>
        <v>44412.666666666664</v>
      </c>
      <c r="F7" s="47"/>
      <c r="G7" s="48"/>
      <c r="H7" s="48" t="str">
        <f>август!H12</f>
        <v>П</v>
      </c>
      <c r="I7" s="48" t="str">
        <f>август!AE12</f>
        <v>Лабораторные испытания ТП</v>
      </c>
    </row>
    <row r="8" spans="1:15" ht="15.65" hidden="1" x14ac:dyDescent="0.25">
      <c r="A8" s="45" t="str">
        <f>август!D13</f>
        <v xml:space="preserve">д.Лощинино  ПС-Касимов ТП-2588 </v>
      </c>
      <c r="B8" s="46">
        <f>IF(август!H13="П",август!F13,0)</f>
        <v>44412.6875</v>
      </c>
      <c r="C8" s="46">
        <f>IF(август!H13="П",август!G13,0)</f>
        <v>44412.75</v>
      </c>
      <c r="D8" s="46">
        <f t="shared" si="0"/>
        <v>44412.6875</v>
      </c>
      <c r="E8" s="46">
        <f t="shared" si="0"/>
        <v>44412.75</v>
      </c>
      <c r="F8" s="47"/>
      <c r="G8" s="48"/>
      <c r="H8" s="48" t="str">
        <f>август!H13</f>
        <v>П</v>
      </c>
      <c r="I8" s="48" t="str">
        <f>август!AE13</f>
        <v>Лабораторные испытания ТП</v>
      </c>
    </row>
    <row r="9" spans="1:15" ht="31.25" hidden="1" x14ac:dyDescent="0.25">
      <c r="A9" s="45" t="str">
        <f>август!D14</f>
        <v>п.Малеевский карьер ПС-Телебукино КТП-2</v>
      </c>
      <c r="B9" s="46">
        <f>IF(август!H14="П",август!F14,0)</f>
        <v>44413.458333333336</v>
      </c>
      <c r="C9" s="46">
        <f>IF(август!H14="П",август!G14,0)</f>
        <v>44413.5</v>
      </c>
      <c r="D9" s="46">
        <f t="shared" si="0"/>
        <v>44413.458333333336</v>
      </c>
      <c r="E9" s="46">
        <f t="shared" si="0"/>
        <v>44413.5</v>
      </c>
      <c r="F9" s="47"/>
      <c r="G9" s="48"/>
      <c r="H9" s="48" t="str">
        <f>август!H14</f>
        <v>П</v>
      </c>
      <c r="I9" s="48" t="str">
        <f>август!AE14</f>
        <v>Лабораторные испытания ТП</v>
      </c>
    </row>
    <row r="10" spans="1:15" ht="15.65" hidden="1" x14ac:dyDescent="0.25">
      <c r="A10" s="45" t="str">
        <f>август!D15</f>
        <v>п.Ташенка ПС-Зеленино ВЛ10кВ ф3</v>
      </c>
      <c r="B10" s="46">
        <f>IF(август!H15="П",август!F15,0)</f>
        <v>44418.375</v>
      </c>
      <c r="C10" s="46">
        <f>IF(август!H15="П",август!G15,0)</f>
        <v>44418.583333333336</v>
      </c>
      <c r="D10" s="46">
        <f t="shared" si="0"/>
        <v>44418.375</v>
      </c>
      <c r="E10" s="46">
        <f t="shared" si="0"/>
        <v>44418.583333333336</v>
      </c>
      <c r="F10" s="47"/>
      <c r="G10" s="48"/>
      <c r="H10" s="48" t="str">
        <f>август!H15</f>
        <v>П</v>
      </c>
      <c r="I10" s="48" t="str">
        <f>август!AE15</f>
        <v>Ремонтные работы РЭС</v>
      </c>
    </row>
    <row r="11" spans="1:15" ht="15.65" hidden="1" x14ac:dyDescent="0.25">
      <c r="A11" s="45" t="str">
        <f>август!D16</f>
        <v>п.Лашма ТП-1 ВЛ 0,4кВ ВЛ-10кВ  ф1</v>
      </c>
      <c r="B11" s="46">
        <f>IF(август!H16="П",август!F16,0)</f>
        <v>44419.416666666664</v>
      </c>
      <c r="C11" s="46">
        <f>IF(август!H16="П",август!G16,0)</f>
        <v>44419.604166666664</v>
      </c>
      <c r="D11" s="46">
        <f t="shared" si="0"/>
        <v>44419.416666666664</v>
      </c>
      <c r="E11" s="46">
        <f t="shared" si="0"/>
        <v>44419.604166666664</v>
      </c>
      <c r="F11" s="47"/>
      <c r="G11" s="48"/>
      <c r="H11" s="48" t="str">
        <f>август!H16</f>
        <v>П</v>
      </c>
      <c r="I11" s="48" t="str">
        <f>август!AE16</f>
        <v>Замена деревянных опор 2шт., правка опоры</v>
      </c>
    </row>
    <row r="12" spans="1:15" ht="15.65" x14ac:dyDescent="0.25">
      <c r="A12" s="45" t="str">
        <f>август!D17</f>
        <v>ПС-Зеленино ВЛ-10кВ  ф3</v>
      </c>
      <c r="B12" s="46">
        <f>IF(август!H17="В",август!F17,0)</f>
        <v>44419.729166666664</v>
      </c>
      <c r="C12" s="46"/>
      <c r="D12" s="46"/>
      <c r="E12" s="46">
        <f>IF(август!H17="В",август!G17,0)</f>
        <v>44419.791666666664</v>
      </c>
      <c r="F12" s="47"/>
      <c r="G12" s="48"/>
      <c r="H12" s="48" t="str">
        <f>август!H17</f>
        <v>В</v>
      </c>
      <c r="I12" s="48" t="s">
        <v>480</v>
      </c>
      <c r="J12" s="48" t="str">
        <f>август!AE17</f>
        <v>Отключение по вине " Касимовнеруд"</v>
      </c>
      <c r="N12" s="204" t="s">
        <v>79</v>
      </c>
      <c r="O12" s="206" t="s">
        <v>166</v>
      </c>
    </row>
    <row r="13" spans="1:15" ht="15.65" x14ac:dyDescent="0.25">
      <c r="A13" s="45" t="str">
        <f>август!D18</f>
        <v>ПС-Телебукино ВЛ-10кВ  ф14</v>
      </c>
      <c r="B13" s="46">
        <f>IF(август!H18="В",август!F18,0)</f>
        <v>44423.25</v>
      </c>
      <c r="C13" s="46"/>
      <c r="D13" s="46"/>
      <c r="E13" s="46">
        <f>IF(август!H18="В",август!G18,0)</f>
        <v>44423.395833333336</v>
      </c>
      <c r="F13" s="47"/>
      <c r="G13" s="48"/>
      <c r="H13" s="48" t="str">
        <f>август!H18</f>
        <v>В</v>
      </c>
      <c r="I13" s="48" t="s">
        <v>481</v>
      </c>
      <c r="J13" s="48" t="str">
        <f>август!AE18</f>
        <v>Сгорели две высоковольтные вставки на ТП СУ-2</v>
      </c>
      <c r="N13" s="204" t="s">
        <v>83</v>
      </c>
      <c r="O13" s="206" t="s">
        <v>166</v>
      </c>
    </row>
    <row r="14" spans="1:15" ht="15.65" x14ac:dyDescent="0.25">
      <c r="A14" s="45" t="str">
        <f>август!D19</f>
        <v>д.Лощинино ТП-2589  РУ-0,4кВ</v>
      </c>
      <c r="B14" s="46">
        <f>IF(август!H19="В",август!F19,0)</f>
        <v>44429.854166666664</v>
      </c>
      <c r="C14" s="46"/>
      <c r="D14" s="46"/>
      <c r="E14" s="46">
        <f>IF(август!H19="В",август!G19,0)</f>
        <v>44429.9375</v>
      </c>
      <c r="F14" s="47"/>
      <c r="G14" s="48"/>
      <c r="H14" s="48" t="str">
        <f>август!H19</f>
        <v>В</v>
      </c>
      <c r="I14" s="48" t="s">
        <v>503</v>
      </c>
      <c r="J14" s="48" t="str">
        <f>август!AE19</f>
        <v>Выгорел авт.выключатель на ф3</v>
      </c>
      <c r="N14" s="204" t="s">
        <v>59</v>
      </c>
      <c r="O14" s="206" t="s">
        <v>138</v>
      </c>
    </row>
    <row r="15" spans="1:15" ht="15.65" x14ac:dyDescent="0.25">
      <c r="A15" s="45" t="str">
        <f>август!D20</f>
        <v>п.Крутоярский ТП-2478 РУ-0,4кВ</v>
      </c>
      <c r="B15" s="46">
        <f>IF(август!H20="В",август!F20,0)</f>
        <v>44437.3125</v>
      </c>
      <c r="C15" s="46"/>
      <c r="D15" s="46"/>
      <c r="E15" s="46">
        <f>IF(август!H20="В",август!G20,0)</f>
        <v>44437.416666666664</v>
      </c>
      <c r="F15" s="47"/>
      <c r="G15" s="48"/>
      <c r="H15" s="48" t="str">
        <f>август!H20</f>
        <v>В</v>
      </c>
      <c r="I15" s="48" t="s">
        <v>481</v>
      </c>
      <c r="J15" s="48" t="str">
        <f>август!AE20</f>
        <v>сгорел предохранитель фаза С на рубильнике ф6</v>
      </c>
      <c r="N15" s="204" t="s">
        <v>83</v>
      </c>
      <c r="O15" s="205" t="s">
        <v>138</v>
      </c>
    </row>
    <row r="16" spans="1:15" ht="15.65" hidden="1" x14ac:dyDescent="0.25">
      <c r="A16" s="45" t="str">
        <f>август!D21</f>
        <v>КТП-11,ф.3 ВЛ-0,4кВ Елатьма</v>
      </c>
      <c r="B16" s="46">
        <f>IF(август!H21="П",август!F21,0)</f>
        <v>44410.375</v>
      </c>
      <c r="C16" s="46"/>
      <c r="D16" s="46"/>
      <c r="E16" s="46">
        <f>IF(август!H21="П",август!G21,0)</f>
        <v>44410.458333333336</v>
      </c>
      <c r="F16" s="47"/>
      <c r="G16" s="48"/>
      <c r="H16" s="48" t="str">
        <f>август!H21</f>
        <v>П</v>
      </c>
      <c r="I16" s="48"/>
      <c r="J16" s="48" t="str">
        <f>август!AE21</f>
        <v>Опиловка ВЛ-0,4кВ</v>
      </c>
      <c r="N16" s="204"/>
      <c r="O16" s="206"/>
    </row>
    <row r="17" spans="1:15" ht="15.65" hidden="1" x14ac:dyDescent="0.25">
      <c r="A17" s="45" t="str">
        <f>август!D22</f>
        <v xml:space="preserve">ЗТП-9, ф.1 ВЛ-0,4кВ Елатьма </v>
      </c>
      <c r="B17" s="46">
        <f>IF(август!H22="П",август!F22,0)</f>
        <v>44411.375</v>
      </c>
      <c r="C17" s="46"/>
      <c r="D17" s="46"/>
      <c r="E17" s="46">
        <f>IF(август!H22="П",август!G22,0)</f>
        <v>44411.541666666664</v>
      </c>
      <c r="F17" s="47"/>
      <c r="G17" s="48"/>
      <c r="H17" s="48" t="str">
        <f>август!H22</f>
        <v>П</v>
      </c>
      <c r="I17" s="48"/>
      <c r="J17" s="48" t="str">
        <f>август!AE22</f>
        <v>Замена опор ул.Октябрьская</v>
      </c>
      <c r="N17" s="204"/>
      <c r="O17" s="206"/>
    </row>
    <row r="18" spans="1:15" ht="15.65" hidden="1" x14ac:dyDescent="0.25">
      <c r="A18" s="45" t="str">
        <f>август!D23</f>
        <v xml:space="preserve">ЗТП-9, ф.1 ВЛ-0,4кВ Елатьма </v>
      </c>
      <c r="B18" s="46">
        <f>IF(август!H23="П",август!F23,0)</f>
        <v>44413.375</v>
      </c>
      <c r="C18" s="46"/>
      <c r="D18" s="46"/>
      <c r="E18" s="46">
        <f>IF(август!H23="П",август!G23,0)</f>
        <v>44413.5</v>
      </c>
      <c r="F18" s="47"/>
      <c r="G18" s="48"/>
      <c r="H18" s="48" t="str">
        <f>август!H23</f>
        <v>П</v>
      </c>
      <c r="I18" s="48"/>
      <c r="J18" s="48" t="str">
        <f>август!AE23</f>
        <v>Замена опор ул.Интернациональная</v>
      </c>
      <c r="N18" s="204"/>
      <c r="O18" s="206"/>
    </row>
    <row r="19" spans="1:15" ht="15.65" hidden="1" x14ac:dyDescent="0.25">
      <c r="A19" s="45" t="str">
        <f>август!D24</f>
        <v>ТП-2165,ф.2 ВЛ-0,4кВ Сосновка</v>
      </c>
      <c r="B19" s="46">
        <f>IF(август!H24="П",август!F24,0)</f>
        <v>44414.375</v>
      </c>
      <c r="C19" s="46"/>
      <c r="D19" s="46"/>
      <c r="E19" s="46">
        <f>IF(август!H24="П",август!G24,0)</f>
        <v>44414.5</v>
      </c>
      <c r="F19" s="47"/>
      <c r="G19" s="48"/>
      <c r="H19" s="48" t="str">
        <f>август!H24</f>
        <v>П</v>
      </c>
      <c r="I19" s="48"/>
      <c r="J19" s="48" t="str">
        <f>август!AE24</f>
        <v>Замена опоры</v>
      </c>
      <c r="N19" s="204"/>
      <c r="O19" s="206"/>
    </row>
    <row r="20" spans="1:15" ht="15.65" hidden="1" x14ac:dyDescent="0.25">
      <c r="A20" s="45" t="str">
        <f>август!D25</f>
        <v xml:space="preserve">ЗТП-9, ф.1 ВЛ-0,4кВ Елатьма </v>
      </c>
      <c r="B20" s="46">
        <f>IF(август!H25="П",август!F25,0)</f>
        <v>44419.375</v>
      </c>
      <c r="C20" s="46"/>
      <c r="D20" s="46"/>
      <c r="E20" s="46">
        <f>IF(август!H25="П",август!G25,0)</f>
        <v>44419.5</v>
      </c>
      <c r="F20" s="47"/>
      <c r="G20" s="48"/>
      <c r="H20" s="48" t="str">
        <f>август!H25</f>
        <v>П</v>
      </c>
      <c r="I20" s="48"/>
      <c r="J20" s="48" t="str">
        <f>август!AE25</f>
        <v>Замена опор ул.Интернациональная</v>
      </c>
      <c r="N20" s="204"/>
      <c r="O20" s="206"/>
    </row>
    <row r="21" spans="1:15" ht="15.65" hidden="1" x14ac:dyDescent="0.25">
      <c r="A21" s="45" t="str">
        <f>август!D26</f>
        <v>ТП-2165,ф.2 ВЛ-0,4кВ Сосновка</v>
      </c>
      <c r="B21" s="46">
        <f>IF(август!H26="П",август!F26,0)</f>
        <v>44425.375</v>
      </c>
      <c r="C21" s="46"/>
      <c r="D21" s="46"/>
      <c r="E21" s="46">
        <f>IF(август!H26="П",август!G26,0)</f>
        <v>44425.520833333336</v>
      </c>
      <c r="F21" s="47"/>
      <c r="G21" s="48"/>
      <c r="H21" s="48" t="str">
        <f>август!H26</f>
        <v>П</v>
      </c>
      <c r="I21" s="48"/>
      <c r="J21" s="48" t="str">
        <f>август!AE26</f>
        <v>Замена опоры</v>
      </c>
      <c r="N21" s="204"/>
      <c r="O21" s="206"/>
    </row>
    <row r="22" spans="1:15" ht="15.65" x14ac:dyDescent="0.25">
      <c r="A22" s="45" t="str">
        <f>август!D27</f>
        <v>п/с Сабурово 110/10 кВ ф.7</v>
      </c>
      <c r="B22" s="46">
        <f>IF(август!H27="В",август!F27,0)</f>
        <v>44427.754166666666</v>
      </c>
      <c r="C22" s="46"/>
      <c r="D22" s="46"/>
      <c r="E22" s="46">
        <f>IF(август!H27="В",август!G27,0)</f>
        <v>44427.804861111108</v>
      </c>
      <c r="F22" s="47"/>
      <c r="G22" s="48"/>
      <c r="H22" s="48" t="str">
        <f>август!H27</f>
        <v>В</v>
      </c>
      <c r="I22" s="48" t="s">
        <v>480</v>
      </c>
      <c r="J22" s="48" t="str">
        <f>август!AE27</f>
        <v>Неисправность в смежной сетевой организации</v>
      </c>
      <c r="N22" s="204" t="s">
        <v>79</v>
      </c>
      <c r="O22" s="206" t="s">
        <v>166</v>
      </c>
    </row>
    <row r="23" spans="1:15" ht="15.65" hidden="1" x14ac:dyDescent="0.25">
      <c r="A23" s="45" t="str">
        <f>август!D28</f>
        <v>ТП-4,ф.3 ВЛ-0,4кВ Елатьма</v>
      </c>
      <c r="B23" s="46">
        <f>IF(август!H28="П",август!F28,0)</f>
        <v>44432.375</v>
      </c>
      <c r="C23" s="46">
        <f>IF(август!H28="П",август!G28,0)</f>
        <v>44432.479166666664</v>
      </c>
      <c r="D23" s="46">
        <f t="shared" ref="D23:E25" si="1">B23</f>
        <v>44432.375</v>
      </c>
      <c r="E23" s="46">
        <f t="shared" si="1"/>
        <v>44432.479166666664</v>
      </c>
      <c r="F23" s="47"/>
      <c r="G23" s="48"/>
      <c r="H23" s="48" t="str">
        <f>август!H28</f>
        <v>П</v>
      </c>
      <c r="I23" s="48" t="str">
        <f>август!AE28</f>
        <v>Замена опоры ул.Егерева</v>
      </c>
    </row>
    <row r="24" spans="1:15" ht="15.65" hidden="1" x14ac:dyDescent="0.25">
      <c r="A24" s="45" t="str">
        <f>август!D29</f>
        <v>ТП-2179 ВЛ-10кВ Любовниково</v>
      </c>
      <c r="B24" s="46">
        <f>IF(август!H29="П",август!F29,0)</f>
        <v>44435.25</v>
      </c>
      <c r="C24" s="46">
        <f>IF(август!H29="П",август!G29,0)</f>
        <v>44435.291666666664</v>
      </c>
      <c r="D24" s="46">
        <f t="shared" si="1"/>
        <v>44435.25</v>
      </c>
      <c r="E24" s="46">
        <f t="shared" si="1"/>
        <v>44435.291666666664</v>
      </c>
      <c r="F24" s="47"/>
      <c r="G24" s="48"/>
      <c r="H24" s="48" t="str">
        <f>август!H29</f>
        <v>П</v>
      </c>
      <c r="I24" s="48" t="str">
        <f>август!AE29</f>
        <v>Работы в смежной сетевой организации</v>
      </c>
    </row>
    <row r="25" spans="1:15" ht="15.65" hidden="1" x14ac:dyDescent="0.25">
      <c r="A25" s="45" t="str">
        <f>август!D30</f>
        <v>ТП-2497,ТП-2494 ВЛ-10кВ Маяк</v>
      </c>
      <c r="B25" s="46">
        <f>IF(август!H30="П",август!F30,0)</f>
        <v>44435.708333333336</v>
      </c>
      <c r="C25" s="46">
        <f>IF(август!H30="П",август!G30,0)</f>
        <v>44435.833333333336</v>
      </c>
      <c r="D25" s="46">
        <f t="shared" si="1"/>
        <v>44435.708333333336</v>
      </c>
      <c r="E25" s="46">
        <f t="shared" si="1"/>
        <v>44435.833333333336</v>
      </c>
      <c r="F25" s="47"/>
      <c r="G25" s="48"/>
      <c r="H25" s="48" t="str">
        <f>август!H30</f>
        <v>П</v>
      </c>
      <c r="I25" s="48" t="str">
        <f>август!AE30</f>
        <v>Работы в смежной сетевой организации</v>
      </c>
    </row>
    <row r="26" spans="1:15" hidden="1" x14ac:dyDescent="0.25"/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25"/>
  <sheetViews>
    <sheetView workbookViewId="0">
      <selection activeCell="M14" sqref="M14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10" ht="15.65" x14ac:dyDescent="0.25">
      <c r="A1" s="343" t="s">
        <v>167</v>
      </c>
      <c r="B1" s="343"/>
      <c r="C1" s="343"/>
      <c r="D1" s="343"/>
      <c r="E1" s="343"/>
      <c r="F1" s="343"/>
    </row>
    <row r="2" spans="1:10" ht="15.65" x14ac:dyDescent="0.25">
      <c r="A2" s="109" t="s">
        <v>213</v>
      </c>
      <c r="B2" s="110">
        <f>B7</f>
        <v>0</v>
      </c>
      <c r="C2" s="108" t="s">
        <v>214</v>
      </c>
      <c r="D2" s="108"/>
      <c r="E2" s="108"/>
      <c r="F2" s="108"/>
    </row>
    <row r="3" spans="1:10" ht="15.65" x14ac:dyDescent="0.25">
      <c r="A3" s="42"/>
      <c r="B3" s="43"/>
      <c r="C3" s="43"/>
      <c r="D3" s="43"/>
      <c r="E3" s="43"/>
      <c r="F3" s="43"/>
    </row>
    <row r="4" spans="1:10" ht="15.65" x14ac:dyDescent="0.25">
      <c r="A4" s="344" t="s">
        <v>168</v>
      </c>
      <c r="B4" s="344" t="s">
        <v>169</v>
      </c>
      <c r="C4" s="344"/>
      <c r="D4" s="344" t="s">
        <v>170</v>
      </c>
      <c r="E4" s="344"/>
      <c r="F4" s="344" t="s">
        <v>479</v>
      </c>
      <c r="J4" t="s">
        <v>172</v>
      </c>
    </row>
    <row r="5" spans="1:10" ht="18" customHeight="1" x14ac:dyDescent="0.25">
      <c r="A5" s="344"/>
      <c r="B5" s="203" t="s">
        <v>173</v>
      </c>
      <c r="C5" s="203" t="s">
        <v>174</v>
      </c>
      <c r="D5" s="203" t="s">
        <v>173</v>
      </c>
      <c r="E5" s="203" t="s">
        <v>174</v>
      </c>
      <c r="F5" s="344"/>
    </row>
    <row r="6" spans="1:10" s="48" customFormat="1" ht="18" customHeight="1" x14ac:dyDescent="0.25">
      <c r="A6" s="45"/>
      <c r="B6" s="46"/>
      <c r="C6" s="46"/>
      <c r="D6" s="46"/>
      <c r="E6" s="46"/>
      <c r="F6" s="47"/>
    </row>
    <row r="7" spans="1:10" s="49" customFormat="1" ht="18" hidden="1" customHeight="1" x14ac:dyDescent="0.25">
      <c r="A7" s="45" t="str">
        <f>сентябрь!D12</f>
        <v xml:space="preserve"> ПС-Лашма ф5 ВЛ-10кВ </v>
      </c>
      <c r="B7" s="46">
        <f>IF(сентябрь!H12="П",сентябрь!F12,0)</f>
        <v>0</v>
      </c>
      <c r="C7" s="46">
        <f>IF(сентябрь!H12="П",сентябрь!G12,0)</f>
        <v>0</v>
      </c>
      <c r="D7" s="46">
        <f t="shared" ref="D7:E21" si="0">B7</f>
        <v>0</v>
      </c>
      <c r="E7" s="46">
        <f t="shared" si="0"/>
        <v>0</v>
      </c>
      <c r="F7" s="47"/>
      <c r="G7" s="48"/>
      <c r="H7" s="48" t="str">
        <f>сентябрь!H12</f>
        <v>В</v>
      </c>
      <c r="I7" s="48" t="str">
        <f>сентябрь!AE12</f>
        <v>Причина не обнаружена</v>
      </c>
    </row>
    <row r="8" spans="1:10" ht="15.65" x14ac:dyDescent="0.25">
      <c r="A8" s="45" t="str">
        <f>сентябрь!D13</f>
        <v xml:space="preserve"> ПС-Касимов ф12 ВЛ-10кВ</v>
      </c>
      <c r="B8" s="46">
        <f>IF(сентябрь!H13="П",сентябрь!F13,0)</f>
        <v>44441.395833333336</v>
      </c>
      <c r="C8" s="46">
        <f>IF(сентябрь!H13="П",сентябрь!G13,0)</f>
        <v>44441.479166666664</v>
      </c>
      <c r="D8" s="46">
        <f t="shared" si="0"/>
        <v>44441.395833333336</v>
      </c>
      <c r="E8" s="46">
        <f t="shared" si="0"/>
        <v>44441.479166666664</v>
      </c>
      <c r="F8" s="47"/>
      <c r="G8" s="48"/>
      <c r="H8" s="48" t="str">
        <f>сентябрь!H13</f>
        <v>П</v>
      </c>
      <c r="I8" s="48" t="str">
        <f>сентябрь!AE13</f>
        <v>Замена ВТР на ТП-2281 д.Лощинино</v>
      </c>
    </row>
    <row r="9" spans="1:10" ht="18" customHeight="1" x14ac:dyDescent="0.25">
      <c r="A9" s="45" t="str">
        <f>сентябрь!D14</f>
        <v>д.Лощинино  ТП-2589</v>
      </c>
      <c r="B9" s="46">
        <f>IF(сентябрь!H14="П",сентябрь!F14,0)</f>
        <v>44442.416666666664</v>
      </c>
      <c r="C9" s="46">
        <f>IF(сентябрь!H14="П",сентябрь!G14,0)</f>
        <v>44442.583333333336</v>
      </c>
      <c r="D9" s="46">
        <f t="shared" si="0"/>
        <v>44442.416666666664</v>
      </c>
      <c r="E9" s="46">
        <f t="shared" si="0"/>
        <v>44442.583333333336</v>
      </c>
      <c r="F9" s="47"/>
      <c r="G9" s="48"/>
      <c r="H9" s="48" t="str">
        <f>сентябрь!H14</f>
        <v>П</v>
      </c>
      <c r="I9" s="48" t="str">
        <f>сентябрь!AE14</f>
        <v>Ревизия ТП-2589</v>
      </c>
    </row>
    <row r="10" spans="1:10" ht="15.65" hidden="1" x14ac:dyDescent="0.25">
      <c r="A10" s="45" t="str">
        <f>сентябрь!D15</f>
        <v xml:space="preserve"> ПС-Телебукино ф11 ВЛ-10кВ</v>
      </c>
      <c r="B10" s="46">
        <f>IF(сентябрь!H15="П",сентябрь!F15,0)</f>
        <v>0</v>
      </c>
      <c r="C10" s="46">
        <f>IF(сентябрь!H15="П",сентябрь!G15,0)</f>
        <v>0</v>
      </c>
      <c r="D10" s="46">
        <f t="shared" si="0"/>
        <v>0</v>
      </c>
      <c r="E10" s="46">
        <f t="shared" si="0"/>
        <v>0</v>
      </c>
      <c r="F10" s="47"/>
      <c r="G10" s="48"/>
      <c r="H10" s="48" t="str">
        <f>сентябрь!H15</f>
        <v>В</v>
      </c>
      <c r="I10" s="48" t="str">
        <f>сентябрь!AE15</f>
        <v>Упало дерево на ВЛ-10кВ</v>
      </c>
    </row>
    <row r="11" spans="1:10" ht="15.65" x14ac:dyDescent="0.25">
      <c r="A11" s="45" t="str">
        <f>сентябрь!D16</f>
        <v>ЦРП-10кВ ф.3 Елатьма</v>
      </c>
      <c r="B11" s="46">
        <f>IF(сентябрь!H16="П",сентябрь!F16,0)</f>
        <v>44446.375</v>
      </c>
      <c r="C11" s="46">
        <f>IF(сентябрь!H16="П",сентябрь!G16,0)</f>
        <v>44446.392361111109</v>
      </c>
      <c r="D11" s="46">
        <f t="shared" si="0"/>
        <v>44446.375</v>
      </c>
      <c r="E11" s="46">
        <f t="shared" si="0"/>
        <v>44446.392361111109</v>
      </c>
      <c r="F11" s="47"/>
      <c r="G11" s="48"/>
      <c r="H11" s="48" t="str">
        <f>сентябрь!H16</f>
        <v>П</v>
      </c>
      <c r="I11" s="48" t="str">
        <f>сентябрь!AE16</f>
        <v xml:space="preserve">Ремонт ВЛ-10кВ </v>
      </c>
    </row>
    <row r="12" spans="1:10" ht="15.65" hidden="1" x14ac:dyDescent="0.25">
      <c r="A12" s="45" t="str">
        <f>сентябрь!D17</f>
        <v xml:space="preserve">п/с Кольдюки 10кВ ф.4 </v>
      </c>
      <c r="B12" s="46">
        <f>IF(сентябрь!H17="П",сентябрь!F17,0)</f>
        <v>44448.395833333336</v>
      </c>
      <c r="C12" s="46">
        <f>IF(сентябрь!H17="П",сентябрь!G17,0)</f>
        <v>44448.541666666664</v>
      </c>
      <c r="D12" s="46">
        <f t="shared" si="0"/>
        <v>44448.395833333336</v>
      </c>
      <c r="E12" s="46">
        <f t="shared" si="0"/>
        <v>44448.541666666664</v>
      </c>
      <c r="F12" s="47"/>
      <c r="G12" s="48"/>
      <c r="H12" s="48" t="str">
        <f>сентябрь!H17</f>
        <v>П</v>
      </c>
      <c r="I12" s="48" t="str">
        <f>сентябрь!AE17</f>
        <v>Работы в смежной сетевой организации</v>
      </c>
    </row>
    <row r="13" spans="1:10" ht="15.65" hidden="1" x14ac:dyDescent="0.25">
      <c r="A13" s="45" t="str">
        <f>сентябрь!D18</f>
        <v>ТП-2494 ВЛ-0,4кВ Маяк</v>
      </c>
      <c r="B13" s="46">
        <f>IF(сентябрь!H18="П",сентябрь!F18,0)</f>
        <v>44449.354166666664</v>
      </c>
      <c r="C13" s="46">
        <f>IF(сентябрь!H18="П",сентябрь!G18,0)</f>
        <v>44449.479166666664</v>
      </c>
      <c r="D13" s="46">
        <f t="shared" si="0"/>
        <v>44449.354166666664</v>
      </c>
      <c r="E13" s="46">
        <f t="shared" si="0"/>
        <v>44449.479166666664</v>
      </c>
      <c r="F13" s="47"/>
      <c r="G13" s="48"/>
      <c r="H13" s="48" t="str">
        <f>сентябрь!H18</f>
        <v>П</v>
      </c>
      <c r="I13" s="48" t="str">
        <f>сентябрь!AE18</f>
        <v>Ремонт ВЛ-0,4кВ</v>
      </c>
    </row>
    <row r="14" spans="1:10" ht="15.65" hidden="1" x14ac:dyDescent="0.25">
      <c r="A14" s="45" t="str">
        <f>сентябрь!D19</f>
        <v>ТП-2494 ВЛ-0,4кВ Маяк</v>
      </c>
      <c r="B14" s="46">
        <f>IF(сентябрь!H19="П",сентябрь!F19,0)</f>
        <v>44454.354166666664</v>
      </c>
      <c r="C14" s="46">
        <f>IF(сентябрь!H19="П",сентябрь!G19,0)</f>
        <v>44454.479166666664</v>
      </c>
      <c r="D14" s="46">
        <f t="shared" si="0"/>
        <v>44454.354166666664</v>
      </c>
      <c r="E14" s="46">
        <f t="shared" si="0"/>
        <v>44454.479166666664</v>
      </c>
      <c r="F14" s="47"/>
      <c r="G14" s="48"/>
      <c r="H14" s="48" t="str">
        <f>сентябрь!H19</f>
        <v>П</v>
      </c>
      <c r="I14" s="48" t="str">
        <f>сентябрь!AE19</f>
        <v>Замена опоры</v>
      </c>
    </row>
    <row r="15" spans="1:10" ht="15.65" hidden="1" x14ac:dyDescent="0.25">
      <c r="A15" s="45" t="str">
        <f>сентябрь!D20</f>
        <v>ЦРП-10кВ ф.3 Елатьма</v>
      </c>
      <c r="B15" s="46">
        <f>IF(сентябрь!H20="П",сентябрь!F20,0)</f>
        <v>44455.395833333336</v>
      </c>
      <c r="C15" s="46">
        <f>IF(сентябрь!H20="П",сентябрь!G20,0)</f>
        <v>44455.4375</v>
      </c>
      <c r="D15" s="46">
        <f t="shared" si="0"/>
        <v>44455.395833333336</v>
      </c>
      <c r="E15" s="46">
        <f t="shared" si="0"/>
        <v>44455.4375</v>
      </c>
      <c r="F15" s="47"/>
      <c r="G15" s="48"/>
      <c r="H15" s="48" t="str">
        <f>сентябрь!H20</f>
        <v>П</v>
      </c>
      <c r="I15" s="48" t="str">
        <f>сентябрь!AE20</f>
        <v xml:space="preserve">Ремонт ВЛ-10кВ </v>
      </c>
    </row>
    <row r="16" spans="1:10" ht="15.65" hidden="1" x14ac:dyDescent="0.25">
      <c r="A16" s="45" t="str">
        <f>сентябрь!D21</f>
        <v>п.Ташенка ТП-5 РУ-0,4кВ ф4</v>
      </c>
      <c r="B16" s="46">
        <f>IF(сентябрь!H21="П",сентябрь!F21,0)</f>
        <v>0</v>
      </c>
      <c r="C16" s="46">
        <f>IF(сентябрь!H21="П",сентябрь!G21,0)</f>
        <v>0</v>
      </c>
      <c r="D16" s="46">
        <f t="shared" si="0"/>
        <v>0</v>
      </c>
      <c r="E16" s="46">
        <f t="shared" si="0"/>
        <v>0</v>
      </c>
      <c r="F16" s="47"/>
      <c r="G16" s="48"/>
      <c r="H16" s="48" t="str">
        <f>сентябрь!H21</f>
        <v>В</v>
      </c>
      <c r="I16" s="48" t="str">
        <f>сентябрь!AE21</f>
        <v xml:space="preserve">Выгорел авт.выключатель </v>
      </c>
    </row>
    <row r="17" spans="1:9" ht="15.65" x14ac:dyDescent="0.25">
      <c r="A17" s="45" t="str">
        <f>сентябрь!D22</f>
        <v xml:space="preserve">д.Лощинино ТП-2589  </v>
      </c>
      <c r="B17" s="46">
        <f>IF(сентябрь!H22="П",сентябрь!F22,0)</f>
        <v>44461.375</v>
      </c>
      <c r="C17" s="46">
        <f>IF(сентябрь!H22="П",сентябрь!G22,0)</f>
        <v>44461.416666666664</v>
      </c>
      <c r="D17" s="46">
        <f t="shared" si="0"/>
        <v>44461.375</v>
      </c>
      <c r="E17" s="46">
        <f t="shared" si="0"/>
        <v>44461.416666666664</v>
      </c>
      <c r="F17" s="47"/>
      <c r="G17" s="48"/>
      <c r="H17" s="48" t="str">
        <f>сентябрь!H22</f>
        <v>П</v>
      </c>
      <c r="I17" s="48" t="str">
        <f>сентябрь!AE22</f>
        <v>Лабораторные испытания ТП</v>
      </c>
    </row>
    <row r="18" spans="1:9" ht="15.65" x14ac:dyDescent="0.25">
      <c r="A18" s="45" t="str">
        <f>сентябрь!D23</f>
        <v>п.Лашма ТП-1</v>
      </c>
      <c r="B18" s="46">
        <f>IF(сентябрь!H23="П",сентябрь!F23,0)</f>
        <v>44461.458333333336</v>
      </c>
      <c r="C18" s="46">
        <f>IF(сентябрь!H23="П",сентябрь!G23,0)</f>
        <v>44461.5</v>
      </c>
      <c r="D18" s="46">
        <f t="shared" si="0"/>
        <v>44461.458333333336</v>
      </c>
      <c r="E18" s="46">
        <f t="shared" si="0"/>
        <v>44461.5</v>
      </c>
      <c r="F18" s="47"/>
      <c r="G18" s="48"/>
      <c r="H18" s="48" t="str">
        <f>сентябрь!H23</f>
        <v>П</v>
      </c>
      <c r="I18" s="48" t="str">
        <f>сентябрь!AE23</f>
        <v>Лабораторные испытания ТП</v>
      </c>
    </row>
    <row r="19" spans="1:9" ht="15.65" x14ac:dyDescent="0.25">
      <c r="A19" s="45" t="str">
        <f>сентябрь!D24</f>
        <v>п.Лашма ТП-2</v>
      </c>
      <c r="B19" s="46">
        <f>IF(сентябрь!H24="П",сентябрь!F24,0)</f>
        <v>44461.520833333336</v>
      </c>
      <c r="C19" s="46">
        <f>IF(сентябрь!H24="П",сентябрь!G24,0)</f>
        <v>44461.569444444445</v>
      </c>
      <c r="D19" s="46">
        <f t="shared" si="0"/>
        <v>44461.520833333336</v>
      </c>
      <c r="E19" s="46">
        <f t="shared" si="0"/>
        <v>44461.569444444445</v>
      </c>
      <c r="F19" s="47"/>
      <c r="G19" s="48"/>
      <c r="H19" s="48" t="str">
        <f>сентябрь!H24</f>
        <v>П</v>
      </c>
      <c r="I19" s="48" t="str">
        <f>сентябрь!AE24</f>
        <v>Лабораторные испытания ТП</v>
      </c>
    </row>
    <row r="20" spans="1:9" ht="15.65" x14ac:dyDescent="0.25">
      <c r="A20" s="45" t="str">
        <f>сентябрь!D25</f>
        <v>п.Лашма ТП-6</v>
      </c>
      <c r="B20" s="46">
        <f>IF(сентябрь!H25="П",сентябрь!F25,0)</f>
        <v>44461.583333333336</v>
      </c>
      <c r="C20" s="46">
        <f>IF(сентябрь!H25="П",сентябрь!G25,0)</f>
        <v>44461.625</v>
      </c>
      <c r="D20" s="46">
        <f t="shared" si="0"/>
        <v>44461.583333333336</v>
      </c>
      <c r="E20" s="46">
        <f t="shared" si="0"/>
        <v>44461.625</v>
      </c>
      <c r="F20" s="47"/>
      <c r="G20" s="48"/>
      <c r="H20" s="48" t="str">
        <f>сентябрь!H25</f>
        <v>П</v>
      </c>
      <c r="I20" s="48" t="str">
        <f>сентябрь!AE25</f>
        <v>Лабораторные испытания ТП</v>
      </c>
    </row>
    <row r="21" spans="1:9" ht="15.65" x14ac:dyDescent="0.25">
      <c r="A21" s="45" t="str">
        <f>сентябрь!D26</f>
        <v>ПС-Телебукино ф14 ВЛ-10кВ</v>
      </c>
      <c r="B21" s="46">
        <f>IF(сентябрь!H26="П",сентябрь!F26,0)</f>
        <v>44462.416666666664</v>
      </c>
      <c r="C21" s="46">
        <f>IF(сентябрь!H26="П",сентябрь!G26,0)</f>
        <v>44462.541666666664</v>
      </c>
      <c r="D21" s="46">
        <f t="shared" si="0"/>
        <v>44462.416666666664</v>
      </c>
      <c r="E21" s="46">
        <f t="shared" si="0"/>
        <v>44462.541666666664</v>
      </c>
      <c r="F21" s="47"/>
      <c r="G21" s="48"/>
      <c r="H21" s="48" t="str">
        <f>сентябрь!H26</f>
        <v>П</v>
      </c>
      <c r="I21" s="48" t="str">
        <f>сентябрь!AE26</f>
        <v>Работы РЭС</v>
      </c>
    </row>
    <row r="22" spans="1:9" ht="15.65" hidden="1" x14ac:dyDescent="0.25">
      <c r="A22" s="45" t="str">
        <f>сентябрь!D27</f>
        <v>ТП-3,ф.1 ВЛ-0,4кВ Елатьма</v>
      </c>
      <c r="B22" s="46">
        <f>IF(сентябрь!H27="П",сентябрь!F27,0)</f>
        <v>44467.4375</v>
      </c>
      <c r="C22" s="46">
        <f>IF(сентябрь!H27="П",сентябрь!G27,0)</f>
        <v>44467.583333333336</v>
      </c>
      <c r="D22" s="46">
        <f t="shared" ref="D22:E22" si="1">B22</f>
        <v>44467.4375</v>
      </c>
      <c r="E22" s="46">
        <f t="shared" si="1"/>
        <v>44467.583333333336</v>
      </c>
      <c r="F22" s="47"/>
      <c r="G22" s="48"/>
      <c r="H22" s="48" t="str">
        <f>сентябрь!H27</f>
        <v>П</v>
      </c>
      <c r="I22" s="48" t="str">
        <f>сентябрь!AE27</f>
        <v>Установка опор ул.Володарского</v>
      </c>
    </row>
    <row r="23" spans="1:9" ht="15.65" x14ac:dyDescent="0.25">
      <c r="A23" s="45"/>
      <c r="B23" s="46"/>
      <c r="C23" s="46"/>
      <c r="D23" s="46"/>
      <c r="E23" s="46"/>
      <c r="F23" s="47"/>
      <c r="G23" s="48"/>
      <c r="H23" s="48"/>
      <c r="I23" s="48"/>
    </row>
    <row r="24" spans="1:9" ht="15.65" x14ac:dyDescent="0.25">
      <c r="A24" s="45"/>
      <c r="B24" s="46"/>
      <c r="C24" s="46"/>
      <c r="D24" s="46"/>
      <c r="E24" s="46"/>
      <c r="F24" s="47"/>
      <c r="G24" s="48"/>
      <c r="H24" s="48"/>
      <c r="I24" s="48"/>
    </row>
    <row r="25" spans="1:9" ht="15.65" x14ac:dyDescent="0.25">
      <c r="A25" s="45"/>
      <c r="B25" s="46"/>
      <c r="C25" s="46"/>
      <c r="D25" s="46"/>
      <c r="E25" s="46"/>
      <c r="F25" s="47"/>
      <c r="G25" s="48"/>
      <c r="H25" s="48"/>
      <c r="I25" s="48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24"/>
  <sheetViews>
    <sheetView topLeftCell="A2" workbookViewId="0">
      <selection activeCell="M14" sqref="M14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  <col min="8" max="8" width="10.25" bestFit="1" customWidth="1"/>
  </cols>
  <sheetData>
    <row r="1" spans="1:10" ht="15.65" x14ac:dyDescent="0.25">
      <c r="A1" s="343" t="s">
        <v>167</v>
      </c>
      <c r="B1" s="343"/>
      <c r="C1" s="343"/>
      <c r="D1" s="343"/>
      <c r="E1" s="343"/>
      <c r="F1" s="343"/>
    </row>
    <row r="2" spans="1:10" ht="15.65" x14ac:dyDescent="0.25">
      <c r="A2" s="109" t="s">
        <v>213</v>
      </c>
      <c r="B2" s="110">
        <f>B6</f>
        <v>44470.416666666664</v>
      </c>
      <c r="C2" s="108" t="s">
        <v>214</v>
      </c>
      <c r="D2" s="108"/>
      <c r="E2" s="108"/>
      <c r="F2" s="108"/>
    </row>
    <row r="3" spans="1:10" ht="15.65" x14ac:dyDescent="0.25">
      <c r="A3" s="42"/>
      <c r="B3" s="43"/>
      <c r="C3" s="43"/>
      <c r="D3" s="43"/>
      <c r="E3" s="43"/>
      <c r="F3" s="43"/>
    </row>
    <row r="4" spans="1:10" ht="15.65" x14ac:dyDescent="0.25">
      <c r="A4" s="344" t="s">
        <v>168</v>
      </c>
      <c r="B4" s="344" t="s">
        <v>169</v>
      </c>
      <c r="C4" s="344"/>
      <c r="D4" s="344" t="s">
        <v>170</v>
      </c>
      <c r="E4" s="344"/>
      <c r="F4" s="344" t="s">
        <v>479</v>
      </c>
      <c r="J4" t="s">
        <v>172</v>
      </c>
    </row>
    <row r="5" spans="1:10" ht="18" customHeight="1" x14ac:dyDescent="0.25">
      <c r="A5" s="344"/>
      <c r="B5" s="241" t="s">
        <v>173</v>
      </c>
      <c r="C5" s="241" t="s">
        <v>174</v>
      </c>
      <c r="D5" s="241" t="s">
        <v>173</v>
      </c>
      <c r="E5" s="241" t="s">
        <v>174</v>
      </c>
      <c r="F5" s="344"/>
    </row>
    <row r="6" spans="1:10" s="49" customFormat="1" ht="18" customHeight="1" x14ac:dyDescent="0.25">
      <c r="A6" s="45" t="str">
        <f>октябрь!D11</f>
        <v>ТП-2165,ф.1 ВЛ-0,4кВ Сосновка</v>
      </c>
      <c r="B6" s="46">
        <f>IF(октябрь!H11="П",октябрь!F11,0)</f>
        <v>44470.416666666664</v>
      </c>
      <c r="C6" s="46">
        <f>B6</f>
        <v>44470.416666666664</v>
      </c>
      <c r="D6" s="46">
        <f>E6</f>
        <v>44470.5</v>
      </c>
      <c r="E6" s="46">
        <f>IF(октябрь!H11="П",октябрь!G11,0)</f>
        <v>44470.5</v>
      </c>
      <c r="F6" s="47"/>
      <c r="G6" s="48"/>
      <c r="H6" s="48" t="str">
        <f>октябрь!H11</f>
        <v>П</v>
      </c>
      <c r="I6" s="48">
        <f>октябрь!AE11</f>
        <v>0</v>
      </c>
    </row>
    <row r="7" spans="1:10" ht="15.65" x14ac:dyDescent="0.25">
      <c r="A7" s="45" t="str">
        <f>октябрь!D12</f>
        <v xml:space="preserve">КТП-12,  ВЛ-0,4кВ Елатьма </v>
      </c>
      <c r="B7" s="46">
        <f>IF(октябрь!H12="П",октябрь!F12,0)</f>
        <v>44474.416666666664</v>
      </c>
      <c r="C7" s="46">
        <f>B7</f>
        <v>44474.416666666664</v>
      </c>
      <c r="D7" s="46">
        <f t="shared" ref="D7:D16" si="0">B7</f>
        <v>44474.416666666664</v>
      </c>
      <c r="E7" s="46">
        <f>IF(октябрь!H12="П",октябрь!G12,0)</f>
        <v>44474.583333333336</v>
      </c>
      <c r="F7" s="47"/>
      <c r="G7" s="48"/>
      <c r="H7" s="48" t="str">
        <f>октябрь!H12</f>
        <v>П</v>
      </c>
      <c r="I7" s="48">
        <f>октябрь!AE12</f>
        <v>0</v>
      </c>
    </row>
    <row r="8" spans="1:10" ht="18" customHeight="1" x14ac:dyDescent="0.25">
      <c r="A8" s="45" t="str">
        <f>октябрь!D13</f>
        <v>ТП-2497 ВЛ-0,4кВ п.Ласинский</v>
      </c>
      <c r="B8" s="46">
        <f>IF(октябрь!H13="П",октябрь!F13,0)</f>
        <v>44475.416666666664</v>
      </c>
      <c r="C8" s="46">
        <f t="shared" ref="C8:C16" si="1">B8</f>
        <v>44475.416666666664</v>
      </c>
      <c r="D8" s="46">
        <f t="shared" si="0"/>
        <v>44475.416666666664</v>
      </c>
      <c r="E8" s="46">
        <f>IF(октябрь!H13="П",октябрь!G13,0)</f>
        <v>44475.645833333336</v>
      </c>
      <c r="F8" s="47"/>
      <c r="G8" s="48"/>
      <c r="H8" s="48" t="str">
        <f>октябрь!H13</f>
        <v>П</v>
      </c>
      <c r="I8" s="48">
        <f>октябрь!AE13</f>
        <v>0</v>
      </c>
    </row>
    <row r="9" spans="1:10" ht="15.65" x14ac:dyDescent="0.25">
      <c r="A9" s="45" t="str">
        <f>октябрь!D14</f>
        <v>ЗТП-3,ф.1 ВЛ-0,4кВ Елатьма</v>
      </c>
      <c r="B9" s="46">
        <f>IF(октябрь!H14="П",октябрь!F14,0)</f>
        <v>44477.416666666664</v>
      </c>
      <c r="C9" s="46">
        <f t="shared" si="1"/>
        <v>44477.416666666664</v>
      </c>
      <c r="D9" s="46">
        <f t="shared" si="0"/>
        <v>44477.416666666664</v>
      </c>
      <c r="E9" s="46">
        <f>IF(октябрь!H14="П",октябрь!G14,0)</f>
        <v>44477.583333333336</v>
      </c>
      <c r="F9" s="47"/>
      <c r="G9" s="48"/>
      <c r="H9" s="48" t="str">
        <f>октябрь!H14</f>
        <v>П</v>
      </c>
      <c r="I9" s="48">
        <f>октябрь!AE14</f>
        <v>0</v>
      </c>
    </row>
    <row r="10" spans="1:10" ht="15.65" x14ac:dyDescent="0.25">
      <c r="A10" s="45" t="str">
        <f>октябрь!D15</f>
        <v>ЗТП-3,ф.1 ВЛ-0,4кВ Елатьма</v>
      </c>
      <c r="B10" s="46">
        <f>IF(октябрь!H15="П",октябрь!F15,0)</f>
        <v>44480.375</v>
      </c>
      <c r="C10" s="46">
        <f t="shared" si="1"/>
        <v>44480.375</v>
      </c>
      <c r="D10" s="46">
        <f t="shared" si="0"/>
        <v>44480.375</v>
      </c>
      <c r="E10" s="46">
        <f>IF(октябрь!H15="П",октябрь!G15,0)</f>
        <v>44480.458333333336</v>
      </c>
      <c r="F10" s="47"/>
      <c r="G10" s="48"/>
      <c r="H10" s="48" t="str">
        <f>октябрь!H15</f>
        <v>П</v>
      </c>
      <c r="I10" s="48">
        <f>октябрь!AE15</f>
        <v>0</v>
      </c>
    </row>
    <row r="11" spans="1:10" ht="15.65" x14ac:dyDescent="0.25">
      <c r="A11" s="45" t="str">
        <f>октябрь!D16</f>
        <v>ЗТП-1,ф.3 ВЛ-0,4кВ Елатьма</v>
      </c>
      <c r="B11" s="46">
        <f>IF(октябрь!H16="П",октябрь!F16,0)</f>
        <v>44480.5</v>
      </c>
      <c r="C11" s="46">
        <f t="shared" si="1"/>
        <v>44480.5</v>
      </c>
      <c r="D11" s="46">
        <f t="shared" si="0"/>
        <v>44480.5</v>
      </c>
      <c r="E11" s="46">
        <f>IF(октябрь!H16="П",октябрь!G16,0)</f>
        <v>44480.583333333336</v>
      </c>
      <c r="F11" s="47"/>
      <c r="G11" s="48"/>
      <c r="H11" s="48" t="str">
        <f>октябрь!H16</f>
        <v>П</v>
      </c>
      <c r="I11" s="48">
        <f>октябрь!AE16</f>
        <v>0</v>
      </c>
    </row>
    <row r="12" spans="1:10" ht="15.65" x14ac:dyDescent="0.25">
      <c r="A12" s="45" t="str">
        <f>октябрь!D17</f>
        <v xml:space="preserve"> ПС-Лашма ф3 ВЛ-10кВ </v>
      </c>
      <c r="B12" s="46">
        <f>IF(октябрь!H17="П",октябрь!F17,0)</f>
        <v>44484.625</v>
      </c>
      <c r="C12" s="46">
        <f t="shared" si="1"/>
        <v>44484.625</v>
      </c>
      <c r="D12" s="46">
        <f t="shared" si="0"/>
        <v>44484.625</v>
      </c>
      <c r="E12" s="46">
        <f>IF(октябрь!H17="П",октябрь!G17,0)</f>
        <v>44484.708333333336</v>
      </c>
      <c r="F12" s="47"/>
      <c r="G12" s="48"/>
      <c r="H12" s="48" t="str">
        <f>октябрь!H17</f>
        <v>П</v>
      </c>
      <c r="I12" s="48">
        <f>октябрь!AE17</f>
        <v>0</v>
      </c>
    </row>
    <row r="13" spans="1:10" ht="15.65" x14ac:dyDescent="0.25">
      <c r="A13" s="45" t="str">
        <f>октябрь!D18</f>
        <v>ТП-5,ф.1 ВЛ-0,4кВ Елатьма</v>
      </c>
      <c r="B13" s="46">
        <f>IF(октябрь!H18="П",октябрь!F18,0)</f>
        <v>44487.375</v>
      </c>
      <c r="C13" s="46">
        <f t="shared" si="1"/>
        <v>44487.375</v>
      </c>
      <c r="D13" s="46">
        <f t="shared" si="0"/>
        <v>44487.375</v>
      </c>
      <c r="E13" s="46">
        <f>IF(октябрь!H18="П",октябрь!G18,0)</f>
        <v>44487.5</v>
      </c>
      <c r="F13" s="47"/>
      <c r="G13" s="48"/>
      <c r="H13" s="48" t="str">
        <f>октябрь!H18</f>
        <v>П</v>
      </c>
      <c r="I13" s="48">
        <f>октябрь!AE18</f>
        <v>0</v>
      </c>
    </row>
    <row r="14" spans="1:10" ht="15.65" x14ac:dyDescent="0.25">
      <c r="A14" s="45" t="str">
        <f>октябрь!D19</f>
        <v xml:space="preserve"> п.Лашма ТП-1</v>
      </c>
      <c r="B14" s="46">
        <f>IF(октябрь!H19="П",октябрь!F19,0)</f>
        <v>44487.583333333336</v>
      </c>
      <c r="C14" s="46">
        <f t="shared" si="1"/>
        <v>44487.583333333336</v>
      </c>
      <c r="D14" s="46">
        <f t="shared" si="0"/>
        <v>44487.583333333336</v>
      </c>
      <c r="E14" s="46">
        <f>IF(октябрь!H19="П",октябрь!G19,0)</f>
        <v>44487.625</v>
      </c>
      <c r="F14" s="47"/>
      <c r="G14" s="48"/>
      <c r="H14" s="48" t="str">
        <f>октябрь!H19</f>
        <v>П</v>
      </c>
      <c r="I14" s="48">
        <f>октябрь!AE19</f>
        <v>0</v>
      </c>
    </row>
    <row r="15" spans="1:10" ht="15.65" x14ac:dyDescent="0.25">
      <c r="A15" s="45" t="str">
        <f>октябрь!D20</f>
        <v>п.Лашма  ТП-6</v>
      </c>
      <c r="B15" s="46">
        <f>IF(октябрь!H20="П",октябрь!F20,0)</f>
        <v>44487.645833333336</v>
      </c>
      <c r="C15" s="46">
        <f t="shared" si="1"/>
        <v>44487.645833333336</v>
      </c>
      <c r="D15" s="46">
        <f t="shared" si="0"/>
        <v>44487.645833333336</v>
      </c>
      <c r="E15" s="46">
        <f>IF(октябрь!H20="П",октябрь!G20,0)</f>
        <v>44487.6875</v>
      </c>
      <c r="F15" s="47"/>
      <c r="G15" s="48"/>
      <c r="H15" s="48" t="str">
        <f>октябрь!H20</f>
        <v>П</v>
      </c>
      <c r="I15" s="48">
        <f>октябрь!AE20</f>
        <v>0</v>
      </c>
    </row>
    <row r="16" spans="1:10" ht="15.65" x14ac:dyDescent="0.25">
      <c r="A16" s="45" t="str">
        <f>октябрь!D21</f>
        <v>ЗТП-1,ф.3 ВЛ-0,4кВ Елатьма</v>
      </c>
      <c r="B16" s="46">
        <f>IF(октябрь!H21="П",октябрь!F21,0)</f>
        <v>44488.416666666664</v>
      </c>
      <c r="C16" s="46">
        <f t="shared" si="1"/>
        <v>44488.416666666664</v>
      </c>
      <c r="D16" s="46">
        <f t="shared" si="0"/>
        <v>44488.416666666664</v>
      </c>
      <c r="E16" s="46">
        <f>IF(октябрь!H21="П",октябрь!G21,0)</f>
        <v>44488.458333333336</v>
      </c>
      <c r="F16" s="47"/>
      <c r="G16" s="48"/>
      <c r="H16" s="48" t="str">
        <f>октябрь!H21</f>
        <v>П</v>
      </c>
      <c r="I16" s="48">
        <f>октябрь!AE21</f>
        <v>0</v>
      </c>
    </row>
    <row r="17" spans="1:9" ht="15.65" x14ac:dyDescent="0.25">
      <c r="A17" s="45"/>
      <c r="B17" s="46"/>
      <c r="C17" s="46"/>
      <c r="D17" s="46"/>
      <c r="E17" s="46"/>
      <c r="F17" s="47"/>
      <c r="G17" s="48"/>
      <c r="H17" s="48"/>
      <c r="I17" s="48"/>
    </row>
    <row r="18" spans="1:9" ht="15.65" x14ac:dyDescent="0.25">
      <c r="A18" s="45"/>
      <c r="B18" s="46"/>
      <c r="C18" s="46"/>
      <c r="D18" s="46"/>
      <c r="E18" s="46"/>
      <c r="F18" s="47"/>
      <c r="G18" s="48"/>
      <c r="H18" s="48"/>
      <c r="I18" s="48"/>
    </row>
    <row r="19" spans="1:9" ht="15.65" x14ac:dyDescent="0.25">
      <c r="A19" s="45"/>
      <c r="B19" s="46"/>
      <c r="C19" s="46"/>
      <c r="D19" s="46"/>
      <c r="E19" s="46"/>
      <c r="F19" s="47"/>
      <c r="G19" s="48"/>
      <c r="H19" s="48"/>
      <c r="I19" s="48"/>
    </row>
    <row r="20" spans="1:9" ht="15.65" x14ac:dyDescent="0.25">
      <c r="A20" s="45"/>
      <c r="B20" s="46"/>
      <c r="C20" s="46"/>
      <c r="D20" s="46"/>
      <c r="E20" s="46"/>
      <c r="F20" s="47"/>
      <c r="G20" s="48"/>
      <c r="H20" s="48"/>
      <c r="I20" s="48"/>
    </row>
    <row r="21" spans="1:9" ht="15.65" x14ac:dyDescent="0.25">
      <c r="A21" s="45"/>
      <c r="B21" s="46"/>
      <c r="C21" s="46"/>
      <c r="D21" s="46"/>
      <c r="E21" s="46"/>
      <c r="F21" s="47"/>
      <c r="G21" s="48"/>
      <c r="H21" s="48"/>
      <c r="I21" s="48"/>
    </row>
    <row r="22" spans="1:9" ht="15.65" x14ac:dyDescent="0.25">
      <c r="A22" s="45"/>
      <c r="B22" s="46"/>
      <c r="C22" s="46"/>
      <c r="D22" s="46"/>
      <c r="E22" s="46"/>
      <c r="F22" s="47"/>
      <c r="G22" s="48"/>
      <c r="H22" s="48"/>
      <c r="I22" s="48"/>
    </row>
    <row r="23" spans="1:9" ht="15.65" x14ac:dyDescent="0.25">
      <c r="A23" s="45"/>
      <c r="B23" s="46"/>
      <c r="C23" s="46"/>
      <c r="D23" s="46"/>
      <c r="E23" s="46"/>
      <c r="F23" s="47"/>
      <c r="G23" s="48"/>
      <c r="H23" s="48"/>
      <c r="I23" s="48"/>
    </row>
    <row r="24" spans="1:9" ht="15.65" x14ac:dyDescent="0.25">
      <c r="A24" s="45"/>
      <c r="B24" s="46"/>
      <c r="C24" s="46"/>
      <c r="D24" s="46"/>
      <c r="E24" s="46"/>
      <c r="F24" s="47"/>
      <c r="G24" s="48"/>
      <c r="H24" s="48"/>
      <c r="I24" s="48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4"/>
  <sheetViews>
    <sheetView topLeftCell="A2" workbookViewId="0">
      <selection activeCell="M14" sqref="M14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  <col min="8" max="8" width="10.25" bestFit="1" customWidth="1"/>
  </cols>
  <sheetData>
    <row r="1" spans="1:10" ht="15.65" x14ac:dyDescent="0.25">
      <c r="A1" s="343" t="s">
        <v>167</v>
      </c>
      <c r="B1" s="343"/>
      <c r="C1" s="343"/>
      <c r="D1" s="343"/>
      <c r="E1" s="343"/>
      <c r="F1" s="343"/>
    </row>
    <row r="2" spans="1:10" ht="15.65" x14ac:dyDescent="0.25">
      <c r="A2" s="109" t="s">
        <v>213</v>
      </c>
      <c r="B2" s="110">
        <f>B6</f>
        <v>0</v>
      </c>
      <c r="C2" s="108" t="s">
        <v>214</v>
      </c>
      <c r="D2" s="108"/>
      <c r="E2" s="108"/>
      <c r="F2" s="108"/>
    </row>
    <row r="3" spans="1:10" ht="15.65" x14ac:dyDescent="0.25">
      <c r="A3" s="42"/>
      <c r="B3" s="43"/>
      <c r="C3" s="43"/>
      <c r="D3" s="43"/>
      <c r="E3" s="43"/>
      <c r="F3" s="43"/>
    </row>
    <row r="4" spans="1:10" ht="15.65" x14ac:dyDescent="0.25">
      <c r="A4" s="344" t="s">
        <v>168</v>
      </c>
      <c r="B4" s="344" t="s">
        <v>169</v>
      </c>
      <c r="C4" s="344"/>
      <c r="D4" s="344" t="s">
        <v>170</v>
      </c>
      <c r="E4" s="344"/>
      <c r="F4" s="344" t="s">
        <v>479</v>
      </c>
      <c r="J4" t="s">
        <v>172</v>
      </c>
    </row>
    <row r="5" spans="1:10" ht="18" customHeight="1" x14ac:dyDescent="0.25">
      <c r="A5" s="344"/>
      <c r="B5" s="241" t="s">
        <v>173</v>
      </c>
      <c r="C5" s="241" t="s">
        <v>174</v>
      </c>
      <c r="D5" s="241" t="s">
        <v>173</v>
      </c>
      <c r="E5" s="241" t="s">
        <v>174</v>
      </c>
      <c r="F5" s="344"/>
    </row>
    <row r="6" spans="1:10" s="49" customFormat="1" ht="18" hidden="1" customHeight="1" x14ac:dyDescent="0.25">
      <c r="A6" s="45" t="str">
        <f>ноябрь!D11</f>
        <v xml:space="preserve"> ПС-Шостье ф2 КТП-2445 </v>
      </c>
      <c r="B6" s="46">
        <f>IF(ноябрь!H11="П",ноябрь!F11,0)</f>
        <v>0</v>
      </c>
      <c r="C6" s="46">
        <f>B6</f>
        <v>0</v>
      </c>
      <c r="D6" s="46">
        <f>E6</f>
        <v>0</v>
      </c>
      <c r="E6" s="46">
        <f>IF(ноябрь!H11="П",ноябрь!G11,0)</f>
        <v>0</v>
      </c>
      <c r="F6" s="47"/>
      <c r="G6" s="48"/>
      <c r="H6" s="48" t="str">
        <f>ноябрь!H11</f>
        <v>В</v>
      </c>
      <c r="I6" s="48">
        <f>октябрь!AE11</f>
        <v>0</v>
      </c>
    </row>
    <row r="7" spans="1:10" ht="15.65" x14ac:dyDescent="0.25">
      <c r="A7" s="45" t="str">
        <f>ноябрь!D12</f>
        <v xml:space="preserve"> ПС-Лашма ф5 ВЛ-10кВ </v>
      </c>
      <c r="B7" s="46">
        <f>IF(ноябрь!H12="П",ноябрь!F12,0)</f>
        <v>44512.583333333336</v>
      </c>
      <c r="C7" s="46">
        <f t="shared" ref="C7:C11" si="0">B7</f>
        <v>44512.583333333336</v>
      </c>
      <c r="D7" s="46">
        <f t="shared" ref="D7:D11" si="1">E7</f>
        <v>44512.625</v>
      </c>
      <c r="E7" s="46">
        <f>IF(ноябрь!H12="П",ноябрь!G12,0)</f>
        <v>44512.625</v>
      </c>
      <c r="F7" s="47"/>
      <c r="G7" s="48"/>
      <c r="H7" s="48" t="str">
        <f>ноябрь!H12</f>
        <v>П</v>
      </c>
      <c r="I7" s="48">
        <f>октябрь!AE12</f>
        <v>0</v>
      </c>
    </row>
    <row r="8" spans="1:10" ht="18" customHeight="1" x14ac:dyDescent="0.25">
      <c r="A8" s="45" t="str">
        <f>ноябрь!D13</f>
        <v>ЗТП-2,ф.1 ВЛ-0,4кВ Елатьма</v>
      </c>
      <c r="B8" s="46">
        <f>IF(ноябрь!H13="П",ноябрь!F13,0)</f>
        <v>44512.604166666664</v>
      </c>
      <c r="C8" s="46">
        <f t="shared" si="0"/>
        <v>44512.604166666664</v>
      </c>
      <c r="D8" s="46">
        <f t="shared" si="1"/>
        <v>44512.645833333336</v>
      </c>
      <c r="E8" s="46">
        <f>IF(ноябрь!H13="П",ноябрь!G13,0)</f>
        <v>44512.645833333336</v>
      </c>
      <c r="F8" s="47"/>
      <c r="G8" s="48"/>
      <c r="H8" s="48" t="str">
        <f>ноябрь!H13</f>
        <v>П</v>
      </c>
      <c r="I8" s="48">
        <f>октябрь!AE13</f>
        <v>0</v>
      </c>
    </row>
    <row r="9" spans="1:10" ht="15.65" x14ac:dyDescent="0.25">
      <c r="A9" s="45" t="str">
        <f>ноябрь!D14</f>
        <v>ЦРП-10кВ ф.3 Елатьма</v>
      </c>
      <c r="B9" s="46">
        <f>IF(ноябрь!H14="П",ноябрь!F14,0)</f>
        <v>44519.604166666664</v>
      </c>
      <c r="C9" s="46">
        <f t="shared" si="0"/>
        <v>44519.604166666664</v>
      </c>
      <c r="D9" s="46">
        <f t="shared" si="1"/>
        <v>44519.631944444445</v>
      </c>
      <c r="E9" s="46">
        <f>IF(ноябрь!H14="П",ноябрь!G14,0)</f>
        <v>44519.631944444445</v>
      </c>
      <c r="F9" s="47"/>
      <c r="G9" s="48"/>
      <c r="H9" s="48" t="str">
        <f>ноябрь!H14</f>
        <v>П</v>
      </c>
      <c r="I9" s="48">
        <f>октябрь!AE14</f>
        <v>0</v>
      </c>
    </row>
    <row r="10" spans="1:10" ht="15.65" x14ac:dyDescent="0.25">
      <c r="A10" s="45" t="str">
        <f>ноябрь!D15</f>
        <v>ПС Лашма ЗТП 8 ТР-2</v>
      </c>
      <c r="B10" s="46">
        <f>IF(ноябрь!H15="П",ноябрь!F15,0)</f>
        <v>44524.604166666664</v>
      </c>
      <c r="C10" s="46">
        <f t="shared" si="0"/>
        <v>44524.604166666664</v>
      </c>
      <c r="D10" s="46">
        <f t="shared" si="1"/>
        <v>44524.645833333336</v>
      </c>
      <c r="E10" s="46">
        <f>IF(ноябрь!H15="П",ноябрь!G15,0)</f>
        <v>44524.645833333336</v>
      </c>
      <c r="F10" s="47"/>
      <c r="G10" s="48"/>
      <c r="H10" s="48" t="str">
        <f>ноябрь!H15</f>
        <v>П</v>
      </c>
      <c r="I10" s="48">
        <f>октябрь!AE15</f>
        <v>0</v>
      </c>
    </row>
    <row r="11" spans="1:10" ht="15.65" x14ac:dyDescent="0.25">
      <c r="A11" s="45" t="str">
        <f>ноябрь!D16</f>
        <v xml:space="preserve">ЗТП-9, ф.1 ВЛ-0,4кВ Елатьма </v>
      </c>
      <c r="B11" s="46">
        <f>IF(ноябрь!H16="П",ноябрь!F16,0)</f>
        <v>44526.395833333336</v>
      </c>
      <c r="C11" s="46">
        <f t="shared" si="0"/>
        <v>44526.395833333336</v>
      </c>
      <c r="D11" s="46">
        <f t="shared" si="1"/>
        <v>44526.520833333336</v>
      </c>
      <c r="E11" s="46">
        <f>IF(ноябрь!H16="П",ноябрь!G16,0)</f>
        <v>44526.520833333336</v>
      </c>
      <c r="F11" s="47"/>
      <c r="G11" s="48"/>
      <c r="H11" s="48" t="str">
        <f>ноябрь!H16</f>
        <v>П</v>
      </c>
      <c r="I11" s="48">
        <f>октябрь!AE16</f>
        <v>0</v>
      </c>
    </row>
    <row r="12" spans="1:10" ht="15.65" x14ac:dyDescent="0.25">
      <c r="A12" s="45"/>
      <c r="B12" s="46"/>
      <c r="C12" s="46"/>
      <c r="D12" s="46"/>
      <c r="E12" s="46"/>
      <c r="F12" s="47"/>
      <c r="G12" s="48"/>
      <c r="H12" s="48"/>
      <c r="I12" s="48"/>
    </row>
    <row r="13" spans="1:10" ht="15.65" x14ac:dyDescent="0.25">
      <c r="A13" s="45"/>
      <c r="B13" s="46"/>
      <c r="C13" s="46"/>
      <c r="D13" s="46"/>
      <c r="E13" s="46"/>
      <c r="F13" s="47"/>
      <c r="G13" s="48"/>
      <c r="H13" s="48"/>
      <c r="I13" s="48"/>
    </row>
    <row r="14" spans="1:10" ht="15.65" x14ac:dyDescent="0.25">
      <c r="A14" s="45"/>
      <c r="B14" s="46"/>
      <c r="C14" s="46"/>
      <c r="D14" s="46"/>
      <c r="E14" s="46"/>
      <c r="F14" s="47"/>
      <c r="G14" s="48"/>
      <c r="H14" s="48"/>
      <c r="I14" s="48"/>
    </row>
    <row r="15" spans="1:10" ht="15.65" x14ac:dyDescent="0.25">
      <c r="A15" s="45"/>
      <c r="B15" s="46"/>
      <c r="C15" s="46"/>
      <c r="D15" s="46"/>
      <c r="E15" s="46"/>
      <c r="F15" s="47"/>
      <c r="G15" s="48"/>
      <c r="H15" s="48"/>
      <c r="I15" s="48"/>
    </row>
    <row r="16" spans="1:10" ht="15.65" x14ac:dyDescent="0.25">
      <c r="A16" s="45"/>
      <c r="B16" s="46"/>
      <c r="C16" s="46"/>
      <c r="D16" s="46"/>
      <c r="E16" s="46"/>
      <c r="F16" s="47"/>
      <c r="G16" s="48"/>
      <c r="H16" s="48"/>
      <c r="I16" s="48"/>
    </row>
    <row r="17" spans="1:9" ht="15.65" x14ac:dyDescent="0.25">
      <c r="A17" s="45"/>
      <c r="B17" s="46"/>
      <c r="C17" s="46"/>
      <c r="D17" s="46"/>
      <c r="E17" s="46"/>
      <c r="F17" s="47"/>
      <c r="G17" s="48"/>
      <c r="H17" s="48"/>
      <c r="I17" s="48"/>
    </row>
    <row r="18" spans="1:9" ht="15.65" x14ac:dyDescent="0.25">
      <c r="A18" s="45"/>
      <c r="B18" s="46"/>
      <c r="C18" s="46"/>
      <c r="D18" s="46"/>
      <c r="E18" s="46"/>
      <c r="F18" s="47"/>
      <c r="G18" s="48"/>
      <c r="H18" s="48"/>
      <c r="I18" s="48"/>
    </row>
    <row r="19" spans="1:9" ht="15.65" x14ac:dyDescent="0.25">
      <c r="A19" s="45"/>
      <c r="B19" s="46"/>
      <c r="C19" s="46"/>
      <c r="D19" s="46"/>
      <c r="E19" s="46"/>
      <c r="F19" s="47"/>
      <c r="G19" s="48"/>
      <c r="H19" s="48"/>
      <c r="I19" s="48"/>
    </row>
    <row r="20" spans="1:9" ht="15.65" x14ac:dyDescent="0.25">
      <c r="A20" s="45"/>
      <c r="B20" s="46"/>
      <c r="C20" s="46"/>
      <c r="D20" s="46"/>
      <c r="E20" s="46"/>
      <c r="F20" s="47"/>
      <c r="G20" s="48"/>
      <c r="H20" s="48"/>
      <c r="I20" s="48"/>
    </row>
    <row r="21" spans="1:9" ht="15.65" x14ac:dyDescent="0.25">
      <c r="A21" s="45"/>
      <c r="B21" s="46"/>
      <c r="C21" s="46"/>
      <c r="D21" s="46"/>
      <c r="E21" s="46"/>
      <c r="F21" s="47"/>
      <c r="G21" s="48"/>
      <c r="H21" s="48"/>
      <c r="I21" s="48"/>
    </row>
    <row r="22" spans="1:9" ht="15.65" x14ac:dyDescent="0.25">
      <c r="A22" s="45"/>
      <c r="B22" s="46"/>
      <c r="C22" s="46"/>
      <c r="D22" s="46"/>
      <c r="E22" s="46"/>
      <c r="F22" s="47"/>
      <c r="G22" s="48"/>
      <c r="H22" s="48"/>
      <c r="I22" s="48"/>
    </row>
    <row r="23" spans="1:9" ht="15.65" x14ac:dyDescent="0.25">
      <c r="A23" s="45"/>
      <c r="B23" s="46"/>
      <c r="C23" s="46"/>
      <c r="D23" s="46"/>
      <c r="E23" s="46"/>
      <c r="F23" s="47"/>
      <c r="G23" s="48"/>
      <c r="H23" s="48"/>
      <c r="I23" s="48"/>
    </row>
    <row r="24" spans="1:9" ht="15.65" x14ac:dyDescent="0.25">
      <c r="A24" s="45"/>
      <c r="B24" s="46"/>
      <c r="C24" s="46"/>
      <c r="D24" s="46"/>
      <c r="E24" s="46"/>
      <c r="F24" s="47"/>
      <c r="G24" s="48"/>
      <c r="H24" s="48"/>
      <c r="I24" s="48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9"/>
  <sheetViews>
    <sheetView tabSelected="1" workbookViewId="0">
      <selection activeCell="E23" sqref="E23"/>
    </sheetView>
  </sheetViews>
  <sheetFormatPr defaultRowHeight="14.3" x14ac:dyDescent="0.25"/>
  <cols>
    <col min="1" max="1" width="44.125" customWidth="1"/>
    <col min="2" max="5" width="17" customWidth="1"/>
    <col min="6" max="6" width="16.75" customWidth="1"/>
  </cols>
  <sheetData>
    <row r="1" spans="1:7" ht="15.65" x14ac:dyDescent="0.25">
      <c r="A1" s="343" t="s">
        <v>167</v>
      </c>
      <c r="B1" s="343"/>
      <c r="C1" s="343"/>
      <c r="D1" s="343"/>
      <c r="E1" s="343"/>
      <c r="F1" s="343"/>
    </row>
    <row r="2" spans="1:7" ht="15.65" x14ac:dyDescent="0.25">
      <c r="A2" s="109" t="s">
        <v>213</v>
      </c>
      <c r="B2" s="110">
        <f>B7</f>
        <v>44532.364583333336</v>
      </c>
      <c r="C2" s="108" t="s">
        <v>214</v>
      </c>
      <c r="D2" s="108"/>
      <c r="E2" s="108"/>
      <c r="F2" s="108"/>
    </row>
    <row r="3" spans="1:7" ht="15.65" x14ac:dyDescent="0.25">
      <c r="A3" s="42"/>
      <c r="B3" s="43"/>
      <c r="C3" s="43"/>
      <c r="D3" s="43"/>
      <c r="E3" s="43"/>
      <c r="F3" s="43"/>
    </row>
    <row r="4" spans="1:7" ht="15.65" x14ac:dyDescent="0.25">
      <c r="A4" s="344" t="s">
        <v>168</v>
      </c>
      <c r="B4" s="344" t="s">
        <v>169</v>
      </c>
      <c r="C4" s="344"/>
      <c r="D4" s="344" t="s">
        <v>170</v>
      </c>
      <c r="E4" s="344"/>
      <c r="F4" s="344" t="s">
        <v>479</v>
      </c>
      <c r="G4" t="s">
        <v>172</v>
      </c>
    </row>
    <row r="5" spans="1:7" ht="17.350000000000001" customHeight="1" x14ac:dyDescent="0.25">
      <c r="A5" s="344"/>
      <c r="B5" s="281" t="s">
        <v>173</v>
      </c>
      <c r="C5" s="281" t="s">
        <v>174</v>
      </c>
      <c r="D5" s="281" t="s">
        <v>173</v>
      </c>
      <c r="E5" s="281" t="s">
        <v>174</v>
      </c>
      <c r="F5" s="344"/>
    </row>
    <row r="6" spans="1:7" ht="15.65" x14ac:dyDescent="0.25">
      <c r="A6" s="45" t="str">
        <f>декабрь!D15</f>
        <v>ЗТП-9,ф.2 ВЛ-0,4кВ Елатьма</v>
      </c>
      <c r="B6" s="46">
        <f>IF(декабрь!H15="П",декабрь!F15,0)</f>
        <v>44531.375</v>
      </c>
      <c r="C6" s="46">
        <f t="shared" ref="C6:C7" si="0">B6</f>
        <v>44531.375</v>
      </c>
      <c r="D6" s="46">
        <f t="shared" ref="D6:D7" si="1">E6</f>
        <v>44531.416666666664</v>
      </c>
      <c r="E6" s="46">
        <f>IF(декабрь!H15="П",декабрь!G15,0)</f>
        <v>44531.416666666664</v>
      </c>
      <c r="F6" s="47"/>
    </row>
    <row r="7" spans="1:7" ht="15.65" x14ac:dyDescent="0.25">
      <c r="A7" s="45" t="str">
        <f>декабрь!D16</f>
        <v>ТП-2494 ВЛ-0,4кВ Маяк</v>
      </c>
      <c r="B7" s="46">
        <f>IF(декабрь!H16="П",декабрь!F16,0)</f>
        <v>44532.364583333336</v>
      </c>
      <c r="C7" s="46">
        <f t="shared" si="0"/>
        <v>44532.364583333336</v>
      </c>
      <c r="D7" s="46">
        <f t="shared" si="1"/>
        <v>44532.444444444445</v>
      </c>
      <c r="E7" s="46">
        <f>IF(декабрь!H16="П",декабрь!G16,0)</f>
        <v>44532.444444444445</v>
      </c>
      <c r="F7" s="47"/>
    </row>
    <row r="8" spans="1:7" ht="15.65" x14ac:dyDescent="0.25">
      <c r="A8" s="45" t="str">
        <f>декабрь!D17</f>
        <v>ТП-2165,ф.2 ВЛ-0,4кВ Сосновка</v>
      </c>
      <c r="B8" s="46">
        <f>IF(декабрь!H17="П",декабрь!F17,0)</f>
        <v>44533.385416666664</v>
      </c>
      <c r="C8" s="46">
        <f t="shared" ref="C8:C9" si="2">B8</f>
        <v>44533.385416666664</v>
      </c>
      <c r="D8" s="46">
        <f t="shared" ref="D8:D9" si="3">E8</f>
        <v>44533.5</v>
      </c>
      <c r="E8" s="46">
        <f>IF(декабрь!H17="П",декабрь!G17,0)</f>
        <v>44533.5</v>
      </c>
      <c r="F8" s="47"/>
    </row>
    <row r="9" spans="1:7" ht="15.65" x14ac:dyDescent="0.25">
      <c r="A9" s="45" t="str">
        <f>декабрь!D18</f>
        <v>ЗТП-9,ф.1 ВЛ-0,4кВ Елатьма</v>
      </c>
      <c r="B9" s="46">
        <f>IF(декабрь!H18="П",декабрь!F18,0)</f>
        <v>44538.395833333336</v>
      </c>
      <c r="C9" s="46">
        <f t="shared" si="2"/>
        <v>44538.395833333336</v>
      </c>
      <c r="D9" s="46">
        <f t="shared" si="3"/>
        <v>44538.4375</v>
      </c>
      <c r="E9" s="46">
        <f>IF(декабрь!H18="П",декабрь!G18,0)</f>
        <v>44538.4375</v>
      </c>
      <c r="F9" s="47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E87"/>
  <sheetViews>
    <sheetView workbookViewId="0">
      <selection activeCell="C20" sqref="C20"/>
    </sheetView>
  </sheetViews>
  <sheetFormatPr defaultRowHeight="14.3" x14ac:dyDescent="0.25"/>
  <cols>
    <col min="1" max="1" width="5.875" customWidth="1"/>
    <col min="2" max="2" width="23" customWidth="1"/>
    <col min="3" max="3" width="21.75" customWidth="1"/>
    <col min="4" max="4" width="24.875" customWidth="1"/>
    <col min="5" max="5" width="21.75" customWidth="1"/>
    <col min="6" max="6" width="15.25" customWidth="1"/>
    <col min="7" max="7" width="14.875" customWidth="1"/>
  </cols>
  <sheetData>
    <row r="1" spans="1:5" ht="19.05" x14ac:dyDescent="0.35">
      <c r="C1" s="127" t="s">
        <v>215</v>
      </c>
      <c r="D1" s="129">
        <v>1</v>
      </c>
      <c r="E1" s="118"/>
    </row>
    <row r="2" spans="1:5" ht="19.05" x14ac:dyDescent="0.35">
      <c r="B2" s="135" t="s">
        <v>348</v>
      </c>
      <c r="C2" s="134" t="s">
        <v>349</v>
      </c>
      <c r="D2" s="128">
        <v>43863</v>
      </c>
      <c r="E2" s="118" t="s">
        <v>214</v>
      </c>
    </row>
    <row r="3" spans="1:5" x14ac:dyDescent="0.25">
      <c r="C3" s="109"/>
    </row>
    <row r="4" spans="1:5" x14ac:dyDescent="0.25">
      <c r="A4">
        <v>1</v>
      </c>
      <c r="B4" t="s">
        <v>216</v>
      </c>
    </row>
    <row r="5" spans="1:5" x14ac:dyDescent="0.25">
      <c r="A5" t="s">
        <v>221</v>
      </c>
      <c r="B5" t="s">
        <v>217</v>
      </c>
    </row>
    <row r="6" spans="1:5" ht="19.05" x14ac:dyDescent="0.35">
      <c r="B6" s="121" t="s">
        <v>341</v>
      </c>
      <c r="E6" s="121" t="s">
        <v>220</v>
      </c>
    </row>
    <row r="7" spans="1:5" ht="15.65" x14ac:dyDescent="0.25">
      <c r="C7" s="113" t="s">
        <v>218</v>
      </c>
      <c r="E7" s="112" t="s">
        <v>219</v>
      </c>
    </row>
    <row r="9" spans="1:5" ht="19.05" x14ac:dyDescent="0.35">
      <c r="A9" t="s">
        <v>222</v>
      </c>
      <c r="B9" s="112" t="s">
        <v>223</v>
      </c>
      <c r="D9" s="121" t="s">
        <v>329</v>
      </c>
    </row>
    <row r="10" spans="1:5" ht="19.05" x14ac:dyDescent="0.35">
      <c r="B10" s="112" t="s">
        <v>339</v>
      </c>
      <c r="D10" s="121" t="s">
        <v>340</v>
      </c>
    </row>
    <row r="11" spans="1:5" ht="15.65" x14ac:dyDescent="0.25">
      <c r="A11" t="s">
        <v>225</v>
      </c>
      <c r="B11" s="112" t="s">
        <v>224</v>
      </c>
    </row>
    <row r="13" spans="1:5" ht="15.65" x14ac:dyDescent="0.25">
      <c r="A13" t="s">
        <v>226</v>
      </c>
      <c r="C13" s="112" t="s">
        <v>227</v>
      </c>
    </row>
    <row r="15" spans="1:5" ht="15.65" x14ac:dyDescent="0.25">
      <c r="A15" t="s">
        <v>231</v>
      </c>
      <c r="B15" s="112" t="s">
        <v>228</v>
      </c>
      <c r="E15" s="112" t="s">
        <v>229</v>
      </c>
    </row>
    <row r="17" spans="1:5" ht="15.65" x14ac:dyDescent="0.25">
      <c r="C17" s="112" t="s">
        <v>230</v>
      </c>
    </row>
    <row r="18" spans="1:5" ht="15.65" x14ac:dyDescent="0.25">
      <c r="A18" t="s">
        <v>232</v>
      </c>
      <c r="B18" s="112" t="s">
        <v>233</v>
      </c>
      <c r="E18" s="112" t="s">
        <v>229</v>
      </c>
    </row>
    <row r="19" spans="1:5" ht="19.05" x14ac:dyDescent="0.35">
      <c r="C19" s="121" t="str">
        <f>орг_прич!C29</f>
        <v>Ветровые нагрузки</v>
      </c>
    </row>
    <row r="20" spans="1:5" ht="15.65" x14ac:dyDescent="0.25">
      <c r="C20" s="112" t="s">
        <v>234</v>
      </c>
    </row>
    <row r="21" spans="1:5" ht="19.05" x14ac:dyDescent="0.35">
      <c r="C21" s="121" t="str">
        <f>тех_прич!C15</f>
        <v>Электродуговое повреждение</v>
      </c>
    </row>
    <row r="22" spans="1:5" ht="15.65" x14ac:dyDescent="0.25">
      <c r="C22" s="113" t="s">
        <v>235</v>
      </c>
    </row>
    <row r="23" spans="1:5" ht="15.65" x14ac:dyDescent="0.25">
      <c r="A23" t="s">
        <v>236</v>
      </c>
      <c r="B23" s="112" t="s">
        <v>237</v>
      </c>
    </row>
    <row r="24" spans="1:5" ht="19.05" x14ac:dyDescent="0.35">
      <c r="D24" s="121" t="s">
        <v>340</v>
      </c>
    </row>
    <row r="25" spans="1:5" ht="15.65" x14ac:dyDescent="0.25">
      <c r="A25" s="117">
        <v>2</v>
      </c>
      <c r="B25" s="111" t="s">
        <v>238</v>
      </c>
    </row>
    <row r="26" spans="1:5" ht="38.25" customHeight="1" x14ac:dyDescent="0.25">
      <c r="A26" t="s">
        <v>241</v>
      </c>
      <c r="B26" s="354" t="s">
        <v>239</v>
      </c>
      <c r="C26" s="354"/>
      <c r="D26" s="354"/>
      <c r="E26" s="354"/>
    </row>
    <row r="27" spans="1:5" ht="18" customHeight="1" x14ac:dyDescent="0.35">
      <c r="B27" s="348" t="s">
        <v>317</v>
      </c>
      <c r="C27" s="348"/>
      <c r="D27" s="348"/>
      <c r="E27" s="348"/>
    </row>
    <row r="28" spans="1:5" ht="30.1" customHeight="1" x14ac:dyDescent="0.25">
      <c r="A28" t="s">
        <v>242</v>
      </c>
      <c r="B28" s="352" t="s">
        <v>240</v>
      </c>
      <c r="C28" s="352"/>
      <c r="D28" s="352"/>
      <c r="E28" s="352"/>
    </row>
    <row r="29" spans="1:5" x14ac:dyDescent="0.25">
      <c r="B29" s="349"/>
      <c r="C29" s="349"/>
      <c r="D29" s="349"/>
      <c r="E29" s="349"/>
    </row>
    <row r="30" spans="1:5" ht="56.25" customHeight="1" x14ac:dyDescent="0.25">
      <c r="A30" t="s">
        <v>244</v>
      </c>
      <c r="B30" s="352" t="s">
        <v>243</v>
      </c>
      <c r="C30" s="352"/>
      <c r="D30" s="352"/>
      <c r="E30" s="352"/>
    </row>
    <row r="31" spans="1:5" ht="12.75" customHeight="1" x14ac:dyDescent="0.35">
      <c r="B31" s="350" t="s">
        <v>316</v>
      </c>
      <c r="C31" s="350"/>
      <c r="D31" s="350"/>
      <c r="E31" s="350"/>
    </row>
    <row r="32" spans="1:5" ht="18" customHeight="1" x14ac:dyDescent="0.25">
      <c r="B32" s="115" t="s">
        <v>246</v>
      </c>
      <c r="C32" s="115" t="s">
        <v>247</v>
      </c>
      <c r="D32" s="115" t="s">
        <v>248</v>
      </c>
      <c r="E32" s="116" t="s">
        <v>249</v>
      </c>
    </row>
    <row r="33" spans="1:5" ht="19.55" customHeight="1" x14ac:dyDescent="0.25">
      <c r="A33" t="s">
        <v>245</v>
      </c>
      <c r="B33" s="352" t="s">
        <v>250</v>
      </c>
      <c r="C33" s="352"/>
      <c r="D33" s="352"/>
      <c r="E33" s="352"/>
    </row>
    <row r="34" spans="1:5" ht="23.95" customHeight="1" x14ac:dyDescent="0.35">
      <c r="B34" s="350" t="s">
        <v>317</v>
      </c>
      <c r="C34" s="350"/>
      <c r="D34" s="350"/>
      <c r="E34" s="194" t="s">
        <v>96</v>
      </c>
    </row>
    <row r="35" spans="1:5" ht="17.350000000000001" customHeight="1" x14ac:dyDescent="0.25">
      <c r="B35" s="349" t="s">
        <v>251</v>
      </c>
      <c r="C35" s="349"/>
      <c r="D35" s="349"/>
      <c r="E35" s="195" t="s">
        <v>252</v>
      </c>
    </row>
    <row r="36" spans="1:5" ht="35.35" customHeight="1" x14ac:dyDescent="0.25">
      <c r="A36" t="s">
        <v>254</v>
      </c>
      <c r="B36" s="353" t="s">
        <v>253</v>
      </c>
      <c r="C36" s="353"/>
      <c r="D36" s="353"/>
      <c r="E36" s="353"/>
    </row>
    <row r="37" spans="1:5" ht="19.05" x14ac:dyDescent="0.35">
      <c r="B37" s="350" t="s">
        <v>318</v>
      </c>
      <c r="C37" s="350"/>
      <c r="D37" s="350"/>
      <c r="E37" s="350"/>
    </row>
    <row r="38" spans="1:5" ht="48.75" customHeight="1" x14ac:dyDescent="0.25">
      <c r="A38" t="s">
        <v>256</v>
      </c>
      <c r="B38" s="349" t="s">
        <v>255</v>
      </c>
      <c r="C38" s="349"/>
      <c r="D38" s="349"/>
      <c r="E38" s="349"/>
    </row>
    <row r="39" spans="1:5" ht="15.8" customHeight="1" x14ac:dyDescent="0.35">
      <c r="B39" s="350" t="s">
        <v>319</v>
      </c>
      <c r="C39" s="350"/>
      <c r="D39" s="350"/>
      <c r="E39" s="350"/>
    </row>
    <row r="40" spans="1:5" x14ac:dyDescent="0.25">
      <c r="A40" t="s">
        <v>258</v>
      </c>
      <c r="B40" s="352" t="s">
        <v>257</v>
      </c>
      <c r="C40" s="352"/>
      <c r="D40" s="352"/>
      <c r="E40" s="352"/>
    </row>
    <row r="41" spans="1:5" x14ac:dyDescent="0.25">
      <c r="A41" t="s">
        <v>313</v>
      </c>
      <c r="B41" s="352" t="s">
        <v>312</v>
      </c>
      <c r="C41" s="352"/>
      <c r="D41" s="352"/>
      <c r="E41" s="352"/>
    </row>
    <row r="42" spans="1:5" ht="36" customHeight="1" x14ac:dyDescent="0.35">
      <c r="B42" s="350" t="s">
        <v>320</v>
      </c>
      <c r="C42" s="350"/>
      <c r="D42" s="119">
        <v>43863</v>
      </c>
      <c r="E42" s="120" t="s">
        <v>10</v>
      </c>
    </row>
    <row r="43" spans="1:5" ht="15.65" x14ac:dyDescent="0.25">
      <c r="B43" s="346" t="s">
        <v>259</v>
      </c>
      <c r="C43" s="346"/>
      <c r="D43" s="112" t="s">
        <v>260</v>
      </c>
      <c r="E43" s="112" t="s">
        <v>229</v>
      </c>
    </row>
    <row r="44" spans="1:5" ht="15.65" x14ac:dyDescent="0.25">
      <c r="A44" t="s">
        <v>315</v>
      </c>
      <c r="B44" s="112" t="s">
        <v>314</v>
      </c>
      <c r="C44" s="113"/>
      <c r="D44" s="112"/>
      <c r="E44" s="112"/>
    </row>
    <row r="45" spans="1:5" ht="53.35" customHeight="1" x14ac:dyDescent="0.35">
      <c r="B45" s="347" t="s">
        <v>342</v>
      </c>
      <c r="C45" s="347"/>
      <c r="D45" s="130">
        <v>43864</v>
      </c>
      <c r="E45" s="120" t="s">
        <v>10</v>
      </c>
    </row>
    <row r="46" spans="1:5" ht="15.65" x14ac:dyDescent="0.25">
      <c r="B46" s="346" t="s">
        <v>259</v>
      </c>
      <c r="C46" s="346"/>
      <c r="D46" s="112" t="s">
        <v>260</v>
      </c>
      <c r="E46" s="112" t="s">
        <v>229</v>
      </c>
    </row>
    <row r="47" spans="1:5" ht="9" customHeight="1" x14ac:dyDescent="0.25">
      <c r="B47" s="113"/>
      <c r="C47" s="113"/>
      <c r="D47" s="112"/>
      <c r="E47" s="112"/>
    </row>
    <row r="48" spans="1:5" ht="30.75" customHeight="1" x14ac:dyDescent="0.25">
      <c r="A48" t="s">
        <v>262</v>
      </c>
      <c r="B48" s="349" t="s">
        <v>261</v>
      </c>
      <c r="C48" s="349"/>
      <c r="D48" s="349"/>
      <c r="E48" s="349"/>
    </row>
    <row r="49" spans="1:5" x14ac:dyDescent="0.25">
      <c r="A49" t="s">
        <v>264</v>
      </c>
      <c r="B49" s="352" t="s">
        <v>263</v>
      </c>
      <c r="C49" s="352"/>
      <c r="D49" s="352"/>
      <c r="E49" s="352"/>
    </row>
    <row r="50" spans="1:5" ht="15.65" x14ac:dyDescent="0.35">
      <c r="B50" s="350" t="s">
        <v>321</v>
      </c>
      <c r="C50" s="349"/>
      <c r="D50" s="349"/>
      <c r="E50" s="349"/>
    </row>
    <row r="51" spans="1:5" x14ac:dyDescent="0.25">
      <c r="A51" t="s">
        <v>266</v>
      </c>
      <c r="B51" s="352" t="s">
        <v>265</v>
      </c>
      <c r="C51" s="352"/>
      <c r="D51" s="352"/>
      <c r="E51" s="352"/>
    </row>
    <row r="52" spans="1:5" ht="15.65" x14ac:dyDescent="0.35">
      <c r="B52" s="351" t="s">
        <v>328</v>
      </c>
      <c r="C52" s="349"/>
      <c r="D52" s="349"/>
      <c r="E52" s="349"/>
    </row>
    <row r="53" spans="1:5" x14ac:dyDescent="0.25">
      <c r="A53" t="s">
        <v>268</v>
      </c>
      <c r="B53" s="352" t="s">
        <v>267</v>
      </c>
      <c r="C53" s="352"/>
      <c r="D53" s="352"/>
      <c r="E53" s="352"/>
    </row>
    <row r="54" spans="1:5" x14ac:dyDescent="0.25">
      <c r="A54" t="s">
        <v>270</v>
      </c>
      <c r="B54" s="352" t="s">
        <v>269</v>
      </c>
      <c r="C54" s="352"/>
      <c r="D54" s="352"/>
      <c r="E54" s="352"/>
    </row>
    <row r="55" spans="1:5" ht="15.8" customHeight="1" x14ac:dyDescent="0.25">
      <c r="A55" t="s">
        <v>271</v>
      </c>
      <c r="B55" s="196" t="s">
        <v>450</v>
      </c>
      <c r="C55" s="196"/>
      <c r="D55" s="196"/>
      <c r="E55" s="196" t="s">
        <v>451</v>
      </c>
    </row>
    <row r="56" spans="1:5" x14ac:dyDescent="0.25">
      <c r="A56" t="s">
        <v>323</v>
      </c>
      <c r="B56" s="352" t="s">
        <v>322</v>
      </c>
      <c r="C56" s="352"/>
      <c r="D56" s="352"/>
      <c r="E56" s="352"/>
    </row>
    <row r="57" spans="1:5" x14ac:dyDescent="0.25">
      <c r="A57" t="s">
        <v>325</v>
      </c>
      <c r="B57" s="352" t="s">
        <v>324</v>
      </c>
      <c r="C57" s="352"/>
      <c r="D57" s="352"/>
      <c r="E57" s="352"/>
    </row>
    <row r="58" spans="1:5" x14ac:dyDescent="0.25">
      <c r="B58" s="349" t="s">
        <v>272</v>
      </c>
      <c r="C58" s="349"/>
      <c r="D58" s="349"/>
      <c r="E58" s="349"/>
    </row>
    <row r="59" spans="1:5" ht="14.95" customHeight="1" x14ac:dyDescent="0.35">
      <c r="B59" s="114" t="s">
        <v>273</v>
      </c>
      <c r="C59" s="120"/>
      <c r="D59" s="200" t="s">
        <v>182</v>
      </c>
      <c r="E59" s="196" t="s">
        <v>451</v>
      </c>
    </row>
    <row r="60" spans="1:5" ht="15.65" x14ac:dyDescent="0.25">
      <c r="A60" t="s">
        <v>276</v>
      </c>
      <c r="B60" s="112" t="s">
        <v>275</v>
      </c>
    </row>
    <row r="61" spans="1:5" ht="19.05" x14ac:dyDescent="0.35">
      <c r="A61" t="s">
        <v>277</v>
      </c>
      <c r="B61" t="s">
        <v>326</v>
      </c>
      <c r="D61" s="121">
        <v>1972</v>
      </c>
    </row>
    <row r="62" spans="1:5" ht="15.65" x14ac:dyDescent="0.25">
      <c r="A62" t="s">
        <v>279</v>
      </c>
      <c r="B62" s="112" t="s">
        <v>278</v>
      </c>
    </row>
    <row r="63" spans="1:5" ht="20.25" customHeight="1" x14ac:dyDescent="0.5">
      <c r="A63" t="s">
        <v>281</v>
      </c>
      <c r="B63" t="s">
        <v>280</v>
      </c>
      <c r="D63" s="122" t="s">
        <v>327</v>
      </c>
    </row>
    <row r="64" spans="1:5" x14ac:dyDescent="0.25">
      <c r="A64" t="s">
        <v>283</v>
      </c>
      <c r="B64" t="s">
        <v>282</v>
      </c>
    </row>
    <row r="65" spans="1:5" x14ac:dyDescent="0.25">
      <c r="A65" t="s">
        <v>285</v>
      </c>
      <c r="B65" t="s">
        <v>284</v>
      </c>
    </row>
    <row r="66" spans="1:5" x14ac:dyDescent="0.25">
      <c r="A66" t="s">
        <v>287</v>
      </c>
      <c r="B66" t="s">
        <v>286</v>
      </c>
    </row>
    <row r="67" spans="1:5" x14ac:dyDescent="0.25">
      <c r="A67" t="s">
        <v>289</v>
      </c>
      <c r="B67" t="s">
        <v>288</v>
      </c>
    </row>
    <row r="68" spans="1:5" ht="18.350000000000001" x14ac:dyDescent="0.25">
      <c r="A68" t="s">
        <v>291</v>
      </c>
      <c r="B68" s="124" t="s">
        <v>290</v>
      </c>
      <c r="C68" s="124"/>
      <c r="E68" s="126" t="s">
        <v>335</v>
      </c>
    </row>
    <row r="69" spans="1:5" ht="18.350000000000001" x14ac:dyDescent="0.25">
      <c r="A69" t="s">
        <v>293</v>
      </c>
      <c r="B69" s="124" t="s">
        <v>292</v>
      </c>
      <c r="C69" s="124"/>
      <c r="E69" s="126" t="s">
        <v>336</v>
      </c>
    </row>
    <row r="70" spans="1:5" ht="43.5" hidden="1" customHeight="1" x14ac:dyDescent="0.25">
      <c r="A70" t="s">
        <v>295</v>
      </c>
      <c r="B70" s="345" t="s">
        <v>294</v>
      </c>
      <c r="C70" s="345"/>
      <c r="D70" s="345"/>
      <c r="E70" s="345"/>
    </row>
    <row r="71" spans="1:5" hidden="1" x14ac:dyDescent="0.25">
      <c r="A71" t="s">
        <v>297</v>
      </c>
      <c r="B71" t="s">
        <v>296</v>
      </c>
    </row>
    <row r="72" spans="1:5" ht="15.65" hidden="1" x14ac:dyDescent="0.25">
      <c r="A72" t="s">
        <v>299</v>
      </c>
      <c r="B72" s="112" t="s">
        <v>298</v>
      </c>
    </row>
    <row r="73" spans="1:5" ht="15.65" hidden="1" x14ac:dyDescent="0.25">
      <c r="A73" t="s">
        <v>301</v>
      </c>
      <c r="B73" s="112" t="s">
        <v>300</v>
      </c>
    </row>
    <row r="74" spans="1:5" ht="15.65" hidden="1" x14ac:dyDescent="0.25">
      <c r="A74" t="s">
        <v>303</v>
      </c>
      <c r="B74" s="112" t="s">
        <v>302</v>
      </c>
    </row>
    <row r="75" spans="1:5" ht="15.65" hidden="1" x14ac:dyDescent="0.25">
      <c r="A75" t="s">
        <v>305</v>
      </c>
      <c r="B75" s="112" t="s">
        <v>304</v>
      </c>
    </row>
    <row r="76" spans="1:5" ht="15.65" hidden="1" x14ac:dyDescent="0.25">
      <c r="A76" t="s">
        <v>307</v>
      </c>
      <c r="B76" s="112" t="s">
        <v>306</v>
      </c>
    </row>
    <row r="77" spans="1:5" ht="15.65" hidden="1" x14ac:dyDescent="0.25">
      <c r="A77" t="s">
        <v>309</v>
      </c>
      <c r="B77" s="112" t="s">
        <v>308</v>
      </c>
    </row>
    <row r="78" spans="1:5" ht="15.65" hidden="1" x14ac:dyDescent="0.25">
      <c r="A78" t="s">
        <v>311</v>
      </c>
      <c r="B78" s="112" t="s">
        <v>310</v>
      </c>
    </row>
    <row r="80" spans="1:5" ht="19.05" x14ac:dyDescent="0.35">
      <c r="B80" s="123" t="s">
        <v>337</v>
      </c>
      <c r="C80" s="118"/>
      <c r="D80" s="118"/>
      <c r="E80" s="121" t="s">
        <v>338</v>
      </c>
    </row>
    <row r="82" spans="2:5" ht="19.05" x14ac:dyDescent="0.35">
      <c r="B82" s="123" t="s">
        <v>274</v>
      </c>
      <c r="C82" s="121" t="s">
        <v>331</v>
      </c>
      <c r="D82" s="121"/>
      <c r="E82" s="121" t="s">
        <v>330</v>
      </c>
    </row>
    <row r="83" spans="2:5" ht="19.05" x14ac:dyDescent="0.35">
      <c r="B83" s="121"/>
      <c r="C83" s="121"/>
      <c r="D83" s="121"/>
      <c r="E83" s="121"/>
    </row>
    <row r="84" spans="2:5" ht="19.05" x14ac:dyDescent="0.35">
      <c r="B84" s="121"/>
      <c r="C84" s="121" t="s">
        <v>332</v>
      </c>
      <c r="D84" s="121"/>
      <c r="E84" s="121" t="s">
        <v>333</v>
      </c>
    </row>
    <row r="85" spans="2:5" ht="19.05" x14ac:dyDescent="0.35">
      <c r="B85" s="121"/>
      <c r="C85" s="121"/>
      <c r="D85" s="121"/>
      <c r="E85" s="121"/>
    </row>
    <row r="86" spans="2:5" ht="19.05" x14ac:dyDescent="0.35">
      <c r="B86" s="121"/>
      <c r="C86" s="121" t="s">
        <v>332</v>
      </c>
      <c r="D86" s="121"/>
      <c r="E86" s="125" t="s">
        <v>334</v>
      </c>
    </row>
    <row r="87" spans="2:5" ht="19.05" x14ac:dyDescent="0.35">
      <c r="B87" s="121"/>
      <c r="C87" s="121"/>
      <c r="D87" s="121"/>
      <c r="E87" s="121"/>
    </row>
  </sheetData>
  <mergeCells count="30">
    <mergeCell ref="B33:E33"/>
    <mergeCell ref="B26:E26"/>
    <mergeCell ref="B28:E28"/>
    <mergeCell ref="B29:E29"/>
    <mergeCell ref="B30:E30"/>
    <mergeCell ref="B31:E31"/>
    <mergeCell ref="B39:E39"/>
    <mergeCell ref="B40:E40"/>
    <mergeCell ref="B41:E41"/>
    <mergeCell ref="B35:D35"/>
    <mergeCell ref="B34:D34"/>
    <mergeCell ref="B36:E36"/>
    <mergeCell ref="B37:E37"/>
    <mergeCell ref="B38:E38"/>
    <mergeCell ref="B70:E70"/>
    <mergeCell ref="B46:C46"/>
    <mergeCell ref="B45:C45"/>
    <mergeCell ref="B27:E27"/>
    <mergeCell ref="B58:E58"/>
    <mergeCell ref="B42:C42"/>
    <mergeCell ref="B43:C43"/>
    <mergeCell ref="B52:E52"/>
    <mergeCell ref="B53:E53"/>
    <mergeCell ref="B54:E54"/>
    <mergeCell ref="B56:E56"/>
    <mergeCell ref="B57:E57"/>
    <mergeCell ref="B48:E48"/>
    <mergeCell ref="B49:E49"/>
    <mergeCell ref="B50:E50"/>
    <mergeCell ref="B51:E51"/>
  </mergeCells>
  <pageMargins left="0.7" right="0.7" top="0.75" bottom="0.75" header="0.3" footer="0.3"/>
  <pageSetup paperSize="9" scale="90" fitToHeight="0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"/>
  <sheetViews>
    <sheetView workbookViewId="0">
      <selection activeCell="C20" sqref="C20"/>
    </sheetView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64</vt:i4>
      </vt:variant>
    </vt:vector>
  </HeadingPairs>
  <TitlesOfParts>
    <vt:vector size="93" baseType="lpstr">
      <vt:lpstr>орг_прич</vt:lpstr>
      <vt:lpstr>тех_прич</vt:lpstr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план январь</vt:lpstr>
      <vt:lpstr>план февраль</vt:lpstr>
      <vt:lpstr>план март</vt:lpstr>
      <vt:lpstr>план апре</vt:lpstr>
      <vt:lpstr>август</vt:lpstr>
      <vt:lpstr>сентябрь</vt:lpstr>
      <vt:lpstr>октябрь</vt:lpstr>
      <vt:lpstr>ноябрь</vt:lpstr>
      <vt:lpstr>декабрь</vt:lpstr>
      <vt:lpstr>план май</vt:lpstr>
      <vt:lpstr>план июнь</vt:lpstr>
      <vt:lpstr>план июль</vt:lpstr>
      <vt:lpstr>план август</vt:lpstr>
      <vt:lpstr>авар август</vt:lpstr>
      <vt:lpstr>план сентябрь</vt:lpstr>
      <vt:lpstr>план октябрь</vt:lpstr>
      <vt:lpstr>план ноябрь</vt:lpstr>
      <vt:lpstr>план декабрь</vt:lpstr>
      <vt:lpstr>акт</vt:lpstr>
      <vt:lpstr>Лист1</vt:lpstr>
      <vt:lpstr>июнь!_ftnref1</vt:lpstr>
      <vt:lpstr>июнь!_Toc472327096</vt:lpstr>
      <vt:lpstr>акт!Print_Area</vt:lpstr>
      <vt:lpstr>акт!sub_1007</vt:lpstr>
      <vt:lpstr>акт!sub_1012</vt:lpstr>
      <vt:lpstr>акт!sub_1025</vt:lpstr>
      <vt:lpstr>акт!sub_1518</vt:lpstr>
      <vt:lpstr>орг_прич!sub_22301</vt:lpstr>
      <vt:lpstr>орг_прич!sub_22302</vt:lpstr>
      <vt:lpstr>орг_прич!sub_22303</vt:lpstr>
      <vt:lpstr>орг_прич!sub_22304</vt:lpstr>
      <vt:lpstr>орг_прич!sub_22305</vt:lpstr>
      <vt:lpstr>орг_прич!sub_22306</vt:lpstr>
      <vt:lpstr>орг_прич!sub_22307</vt:lpstr>
      <vt:lpstr>орг_прич!sub_22308</vt:lpstr>
      <vt:lpstr>орг_прич!sub_22309</vt:lpstr>
      <vt:lpstr>орг_прич!sub_22310</vt:lpstr>
      <vt:lpstr>орг_прич!sub_22311</vt:lpstr>
      <vt:lpstr>орг_прич!sub_22312</vt:lpstr>
      <vt:lpstr>орг_прич!sub_223122</vt:lpstr>
      <vt:lpstr>орг_прич!sub_223123</vt:lpstr>
      <vt:lpstr>орг_прич!sub_223124</vt:lpstr>
      <vt:lpstr>орг_прич!sub_223125</vt:lpstr>
      <vt:lpstr>орг_прич!sub_22313</vt:lpstr>
      <vt:lpstr>орг_прич!sub_223131</vt:lpstr>
      <vt:lpstr>орг_прич!sub_223132</vt:lpstr>
      <vt:lpstr>орг_прич!sub_223133</vt:lpstr>
      <vt:lpstr>орг_прич!sub_223134</vt:lpstr>
      <vt:lpstr>орг_прич!sub_22314</vt:lpstr>
      <vt:lpstr>орг_прич!sub_22371</vt:lpstr>
      <vt:lpstr>орг_прич!sub_22372</vt:lpstr>
      <vt:lpstr>орг_прич!sub_22373</vt:lpstr>
      <vt:lpstr>орг_прич!sub_22374</vt:lpstr>
      <vt:lpstr>орг_прич!sub_22381</vt:lpstr>
      <vt:lpstr>орг_прич!sub_22382</vt:lpstr>
      <vt:lpstr>орг_прич!sub_22383</vt:lpstr>
      <vt:lpstr>орг_прич!sub_22384</vt:lpstr>
      <vt:lpstr>орг_прич!sub_22385</vt:lpstr>
      <vt:lpstr>орг_прич!sub_22391</vt:lpstr>
      <vt:lpstr>орг_прич!sub_22392</vt:lpstr>
      <vt:lpstr>орг_прич!sub_22393</vt:lpstr>
      <vt:lpstr>тех_прич!sub_22400</vt:lpstr>
      <vt:lpstr>тех_прич!sub_22401</vt:lpstr>
      <vt:lpstr>тех_прич!sub_22402</vt:lpstr>
      <vt:lpstr>тех_прич!sub_22403</vt:lpstr>
      <vt:lpstr>тех_прич!sub_22404</vt:lpstr>
      <vt:lpstr>тех_прич!sub_22405</vt:lpstr>
      <vt:lpstr>тех_прич!sub_22406</vt:lpstr>
      <vt:lpstr>тех_прич!sub_22407</vt:lpstr>
      <vt:lpstr>тех_прич!sub_22408</vt:lpstr>
      <vt:lpstr>тех_прич!sub_22409</vt:lpstr>
      <vt:lpstr>тех_прич!sub_22410</vt:lpstr>
      <vt:lpstr>тех_прич!sub_22411</vt:lpstr>
      <vt:lpstr>тех_прич!sub_22412</vt:lpstr>
      <vt:lpstr>тех_прич!sub_22413</vt:lpstr>
      <vt:lpstr>тех_прич!sub_22414</vt:lpstr>
      <vt:lpstr>тех_прич!sub_22415</vt:lpstr>
      <vt:lpstr>тех_прич!sub_22416</vt:lpstr>
      <vt:lpstr>тех_прич!sub_22417</vt:lpstr>
      <vt:lpstr>тех_прич!sub_22418</vt:lpstr>
      <vt:lpstr>тех_прич!sub_22419</vt:lpstr>
      <vt:lpstr>тех_прич!sub_22420</vt:lpstr>
      <vt:lpstr>тех_прич!sub_22421</vt:lpstr>
      <vt:lpstr>орг_прич!sub_229121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2021-04-15T07:57:44Z</cp:lastPrinted>
  <dcterms:created xsi:type="dcterms:W3CDTF">2020-03-23T17:18:22Z</dcterms:created>
  <dcterms:modified xsi:type="dcterms:W3CDTF">2022-01-11T11:57:38Z</dcterms:modified>
</cp:coreProperties>
</file>